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<sst xmlns="http://schemas.openxmlformats.org/spreadsheetml/2006/main" count="46" uniqueCount="42">
  <si>
    <t>民乐县2024年度政府采购预算批复表</t>
  </si>
  <si>
    <t xml:space="preserve">                                      2024年3月                                               单位：万元</t>
  </si>
  <si>
    <t>科目</t>
  </si>
  <si>
    <t>单位</t>
  </si>
  <si>
    <t>年末实有人数</t>
  </si>
  <si>
    <t>预算内安排支出</t>
  </si>
  <si>
    <t>部分项目说明</t>
  </si>
  <si>
    <t>小计</t>
  </si>
  <si>
    <t>财政供养人员</t>
  </si>
  <si>
    <t>遗属</t>
  </si>
  <si>
    <t>退休人员</t>
  </si>
  <si>
    <t>合计</t>
  </si>
  <si>
    <t>人员支出</t>
  </si>
  <si>
    <t>公用经费</t>
  </si>
  <si>
    <t>民生惠民及其他刚性支出</t>
  </si>
  <si>
    <t>项目支出</t>
  </si>
  <si>
    <t>工资福利支出</t>
  </si>
  <si>
    <t>对个人和家庭的补助</t>
  </si>
  <si>
    <t>商品和服务支出</t>
  </si>
  <si>
    <t>在职人员工资</t>
  </si>
  <si>
    <t>年终奖金</t>
  </si>
  <si>
    <t>年度考核奖</t>
  </si>
  <si>
    <t>退休人员养老待遇</t>
  </si>
  <si>
    <t>公积金（12%）</t>
  </si>
  <si>
    <t>养老保险缴费（16%）</t>
  </si>
  <si>
    <t>在职医疗保险（6.5%）</t>
  </si>
  <si>
    <t>在职公务员医疗补助（2%）</t>
  </si>
  <si>
    <t>失业保险（0.7%）</t>
  </si>
  <si>
    <t>工伤保险（0.26%，教育医疗0.52%）</t>
  </si>
  <si>
    <t>退休医疗保险（6%）</t>
  </si>
  <si>
    <t>退休公务员医疗补助（2%）</t>
  </si>
  <si>
    <t>其他工资福利支出</t>
  </si>
  <si>
    <t>遗属补助</t>
  </si>
  <si>
    <t>工会经费（自留）</t>
  </si>
  <si>
    <t>采暖补贴</t>
  </si>
  <si>
    <t>其他对个人和家庭的补助</t>
  </si>
  <si>
    <t>公用取暖费</t>
  </si>
  <si>
    <t>公车补助</t>
  </si>
  <si>
    <t>财政拨款</t>
  </si>
  <si>
    <t>纪检监察事务</t>
  </si>
  <si>
    <t>纪律检查委员会</t>
  </si>
  <si>
    <t>人均公用经费1.3万元（政府采购预算资金为中小企业100%预留）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</si>
</sst>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0" fontId="4" fillId="2" borderId="4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0" fontId="4" fillId="2" borderId="6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>
      <alignment horizontal="center" vertical="center" wrapText="1" shrinkToFit="1"/>
    </xf>
    <xf numFmtId="176" fontId="2" fillId="2" borderId="0" xfId="0" applyNumberFormat="1" applyFont="1" applyFill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center" vertical="center" wrapText="1"/>
      <protection locked="0"/>
    </xf>
    <xf numFmtId="176" fontId="4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justify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8"/>
  <sheetViews>
    <sheetView tabSelected="1" workbookViewId="0">
      <selection activeCell="AH4" sqref="AH4:AH7"/>
    </sheetView>
  </sheetViews>
  <sheetFormatPr defaultColWidth="9" defaultRowHeight="13.5" outlineLevelRow="7"/>
  <cols>
    <col min="1" max="1" width="21.375" customWidth="1"/>
    <col min="2" max="2" width="23.5" customWidth="1"/>
    <col min="3" max="6" width="9" customWidth="1"/>
    <col min="8" max="26" width="9" hidden="1" customWidth="1"/>
    <col min="27" max="27" width="10.75" customWidth="1"/>
    <col min="32" max="32" width="11.75" customWidth="1"/>
    <col min="33" max="33" width="10" customWidth="1"/>
    <col min="34" max="34" width="30.125" customWidth="1"/>
  </cols>
  <sheetData>
    <row r="2" ht="36.75" spans="1:34">
      <c r="A2" s="2" t="s">
        <v>0</v>
      </c>
      <c r="B2" s="2"/>
      <c r="C2" s="3"/>
      <c r="D2" s="3"/>
      <c r="E2" s="3"/>
      <c r="F2" s="3"/>
      <c r="G2" s="3"/>
      <c r="H2" s="3"/>
      <c r="I2" s="3"/>
      <c r="J2" s="3"/>
      <c r="K2" s="14"/>
      <c r="L2" s="14"/>
      <c r="M2" s="3"/>
      <c r="N2" s="3"/>
      <c r="O2" s="3"/>
      <c r="P2" s="3"/>
      <c r="Q2" s="3"/>
      <c r="R2" s="3"/>
      <c r="S2" s="3"/>
      <c r="T2" s="3"/>
      <c r="U2" s="18"/>
      <c r="V2" s="18"/>
      <c r="W2" s="18"/>
      <c r="X2" s="18"/>
      <c r="Y2" s="18"/>
      <c r="Z2" s="18"/>
      <c r="AA2" s="3"/>
      <c r="AB2" s="18"/>
      <c r="AC2" s="3"/>
      <c r="AD2" s="3"/>
      <c r="AE2" s="18"/>
      <c r="AF2" s="18"/>
      <c r="AG2" s="3"/>
      <c r="AH2" s="27"/>
    </row>
    <row r="3" ht="20.25" spans="1:3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15"/>
      <c r="L3" s="15"/>
      <c r="M3" s="4"/>
      <c r="N3" s="4"/>
      <c r="O3" s="4"/>
      <c r="P3" s="4"/>
      <c r="Q3" s="4"/>
      <c r="R3" s="4"/>
      <c r="S3" s="4"/>
      <c r="T3" s="4"/>
      <c r="U3" s="19"/>
      <c r="V3" s="19"/>
      <c r="W3" s="19"/>
      <c r="X3" s="19"/>
      <c r="Y3" s="19"/>
      <c r="Z3" s="19"/>
      <c r="AA3" s="4"/>
      <c r="AB3" s="19"/>
      <c r="AC3" s="4"/>
      <c r="AD3" s="4"/>
      <c r="AE3" s="19"/>
      <c r="AF3" s="19"/>
      <c r="AG3" s="4"/>
      <c r="AH3" s="4"/>
    </row>
    <row r="4" s="1" customFormat="1" ht="45" customHeight="1" spans="1:34">
      <c r="A4" s="5" t="s">
        <v>2</v>
      </c>
      <c r="B4" s="5" t="s">
        <v>3</v>
      </c>
      <c r="C4" s="6" t="s">
        <v>4</v>
      </c>
      <c r="D4" s="7"/>
      <c r="E4" s="7"/>
      <c r="F4" s="8"/>
      <c r="G4" s="9" t="s">
        <v>5</v>
      </c>
      <c r="H4" s="9"/>
      <c r="I4" s="9"/>
      <c r="J4" s="9"/>
      <c r="K4" s="16"/>
      <c r="L4" s="16"/>
      <c r="M4" s="9"/>
      <c r="N4" s="9"/>
      <c r="O4" s="9"/>
      <c r="P4" s="9"/>
      <c r="Q4" s="9"/>
      <c r="R4" s="9"/>
      <c r="S4" s="9"/>
      <c r="T4" s="9"/>
      <c r="U4" s="20"/>
      <c r="V4" s="20"/>
      <c r="W4" s="20"/>
      <c r="X4" s="20"/>
      <c r="Y4" s="20"/>
      <c r="Z4" s="20"/>
      <c r="AA4" s="9"/>
      <c r="AB4" s="20"/>
      <c r="AC4" s="9"/>
      <c r="AD4" s="9"/>
      <c r="AE4" s="20"/>
      <c r="AF4" s="20"/>
      <c r="AG4" s="9"/>
      <c r="AH4" s="11" t="s">
        <v>6</v>
      </c>
    </row>
    <row r="5" s="1" customFormat="1" ht="32" customHeight="1" spans="1:34">
      <c r="A5" s="10"/>
      <c r="B5" s="10"/>
      <c r="C5" s="9" t="s">
        <v>7</v>
      </c>
      <c r="D5" s="9" t="s">
        <v>8</v>
      </c>
      <c r="E5" s="9" t="s">
        <v>9</v>
      </c>
      <c r="F5" s="5" t="s">
        <v>10</v>
      </c>
      <c r="G5" s="5" t="s">
        <v>11</v>
      </c>
      <c r="H5" s="11" t="s">
        <v>12</v>
      </c>
      <c r="I5" s="11"/>
      <c r="J5" s="11"/>
      <c r="K5" s="17"/>
      <c r="L5" s="17"/>
      <c r="M5" s="11"/>
      <c r="N5" s="11"/>
      <c r="O5" s="11"/>
      <c r="P5" s="11"/>
      <c r="Q5" s="11"/>
      <c r="R5" s="11"/>
      <c r="S5" s="11"/>
      <c r="T5" s="11"/>
      <c r="U5" s="21"/>
      <c r="V5" s="21"/>
      <c r="W5" s="21"/>
      <c r="X5" s="21"/>
      <c r="Y5" s="21"/>
      <c r="Z5" s="21"/>
      <c r="AA5" s="22" t="s">
        <v>13</v>
      </c>
      <c r="AB5" s="23"/>
      <c r="AC5" s="22"/>
      <c r="AD5" s="22"/>
      <c r="AE5" s="23"/>
      <c r="AF5" s="24" t="s">
        <v>14</v>
      </c>
      <c r="AG5" s="11" t="s">
        <v>15</v>
      </c>
      <c r="AH5" s="11"/>
    </row>
    <row r="6" s="1" customFormat="1" ht="42" customHeight="1" spans="1:34">
      <c r="A6" s="10"/>
      <c r="B6" s="10"/>
      <c r="C6" s="9"/>
      <c r="D6" s="9"/>
      <c r="E6" s="9"/>
      <c r="F6" s="10"/>
      <c r="G6" s="10"/>
      <c r="H6" s="11" t="s">
        <v>16</v>
      </c>
      <c r="I6" s="11"/>
      <c r="J6" s="11"/>
      <c r="K6" s="17"/>
      <c r="L6" s="17"/>
      <c r="M6" s="11"/>
      <c r="N6" s="11"/>
      <c r="O6" s="11"/>
      <c r="P6" s="11"/>
      <c r="Q6" s="11"/>
      <c r="R6" s="11"/>
      <c r="S6" s="11"/>
      <c r="T6" s="11"/>
      <c r="U6" s="21"/>
      <c r="V6" s="21" t="s">
        <v>17</v>
      </c>
      <c r="W6" s="21"/>
      <c r="X6" s="21"/>
      <c r="Y6" s="21"/>
      <c r="Z6" s="21"/>
      <c r="AA6" s="11" t="s">
        <v>18</v>
      </c>
      <c r="AB6" s="21"/>
      <c r="AC6" s="11"/>
      <c r="AD6" s="11"/>
      <c r="AE6" s="21"/>
      <c r="AF6" s="25"/>
      <c r="AG6" s="11"/>
      <c r="AH6" s="11"/>
    </row>
    <row r="7" s="1" customFormat="1" ht="160" customHeight="1" spans="1:34">
      <c r="A7" s="12"/>
      <c r="B7" s="12"/>
      <c r="C7" s="9"/>
      <c r="D7" s="9"/>
      <c r="E7" s="9"/>
      <c r="F7" s="12"/>
      <c r="G7" s="12"/>
      <c r="H7" s="9" t="s">
        <v>7</v>
      </c>
      <c r="I7" s="9" t="s">
        <v>19</v>
      </c>
      <c r="J7" s="9" t="s">
        <v>20</v>
      </c>
      <c r="K7" s="16" t="s">
        <v>21</v>
      </c>
      <c r="L7" s="16" t="s">
        <v>22</v>
      </c>
      <c r="M7" s="9" t="s">
        <v>23</v>
      </c>
      <c r="N7" s="9" t="s">
        <v>24</v>
      </c>
      <c r="O7" s="9" t="s">
        <v>25</v>
      </c>
      <c r="P7" s="9" t="s">
        <v>26</v>
      </c>
      <c r="Q7" s="9" t="s">
        <v>27</v>
      </c>
      <c r="R7" s="9" t="s">
        <v>28</v>
      </c>
      <c r="S7" s="9" t="s">
        <v>29</v>
      </c>
      <c r="T7" s="9" t="s">
        <v>30</v>
      </c>
      <c r="U7" s="20" t="s">
        <v>31</v>
      </c>
      <c r="V7" s="20" t="s">
        <v>7</v>
      </c>
      <c r="W7" s="20" t="s">
        <v>32</v>
      </c>
      <c r="X7" s="20" t="s">
        <v>33</v>
      </c>
      <c r="Y7" s="20" t="s">
        <v>34</v>
      </c>
      <c r="Z7" s="20" t="s">
        <v>35</v>
      </c>
      <c r="AA7" s="9" t="s">
        <v>7</v>
      </c>
      <c r="AB7" s="20" t="s">
        <v>13</v>
      </c>
      <c r="AC7" s="9" t="s">
        <v>36</v>
      </c>
      <c r="AD7" s="9" t="s">
        <v>37</v>
      </c>
      <c r="AE7" s="20" t="s">
        <v>38</v>
      </c>
      <c r="AF7" s="26"/>
      <c r="AG7" s="11"/>
      <c r="AH7" s="11"/>
    </row>
    <row r="8" s="1" customFormat="1" ht="179" customHeight="1" spans="1:34">
      <c r="A8" s="13" t="s">
        <v>39</v>
      </c>
      <c r="B8" s="13" t="s">
        <v>40</v>
      </c>
      <c r="C8" s="13">
        <f>+D8+E8+F8</f>
        <v>73</v>
      </c>
      <c r="D8" s="13">
        <v>69</v>
      </c>
      <c r="E8" s="13">
        <v>1</v>
      </c>
      <c r="F8" s="13">
        <v>3</v>
      </c>
      <c r="G8" s="13">
        <f>AA8+AF8+AG8</f>
        <v>50</v>
      </c>
      <c r="H8" s="13">
        <f>I8+J8+K8+M8+N8+O8+P8+Q8+R8+S8+T8+U8</f>
        <v>1019.0031368</v>
      </c>
      <c r="I8" s="13">
        <v>676.03</v>
      </c>
      <c r="J8" s="13">
        <v>21.18</v>
      </c>
      <c r="K8" s="13">
        <f>D8*0.8738</f>
        <v>60.2922</v>
      </c>
      <c r="L8" s="13">
        <f>15921.3/10000*12</f>
        <v>19.10556</v>
      </c>
      <c r="M8" s="13">
        <f>I8*0.12+K8*0.12</f>
        <v>88.358664</v>
      </c>
      <c r="N8" s="13">
        <f>I8*0.16+J8*0.16</f>
        <v>111.5536</v>
      </c>
      <c r="O8" s="13">
        <f>I8*0.065</f>
        <v>43.94195</v>
      </c>
      <c r="P8" s="13">
        <f>I8*0.02</f>
        <v>13.5206</v>
      </c>
      <c r="Q8" s="13">
        <v>0.84</v>
      </c>
      <c r="R8" s="13">
        <f>I8*0.0026</f>
        <v>1.757678</v>
      </c>
      <c r="S8" s="13">
        <f>L8*0.06</f>
        <v>1.1463336</v>
      </c>
      <c r="T8" s="13">
        <f>L8*0.02</f>
        <v>0.3821112</v>
      </c>
      <c r="U8" s="13">
        <v>0</v>
      </c>
      <c r="V8" s="13">
        <f>W8+X8+Y8+Z8</f>
        <v>62.09624</v>
      </c>
      <c r="W8" s="13">
        <v>0.348</v>
      </c>
      <c r="X8" s="13">
        <f>I8*0.02*0.4</f>
        <v>5.40824</v>
      </c>
      <c r="Y8" s="13">
        <v>56.34</v>
      </c>
      <c r="Z8" s="13"/>
      <c r="AA8" s="13">
        <f>AB8+AC8+AD8+AE8</f>
        <v>50</v>
      </c>
      <c r="AB8" s="13">
        <v>50</v>
      </c>
      <c r="AC8" s="13"/>
      <c r="AD8" s="13"/>
      <c r="AE8" s="13"/>
      <c r="AF8" s="13"/>
      <c r="AG8" s="13"/>
      <c r="AH8" s="13" t="s">
        <v>41</v>
      </c>
    </row>
  </sheetData>
  <mergeCells count="19">
    <mergeCell ref="A2:AH2"/>
    <mergeCell ref="A3:AH3"/>
    <mergeCell ref="C4:F4"/>
    <mergeCell ref="G4:AG4"/>
    <mergeCell ref="H5:Z5"/>
    <mergeCell ref="AA5:AE5"/>
    <mergeCell ref="H6:U6"/>
    <mergeCell ref="V6:Z6"/>
    <mergeCell ref="AA6:AE6"/>
    <mergeCell ref="A4:A7"/>
    <mergeCell ref="B4:B7"/>
    <mergeCell ref="C5:C7"/>
    <mergeCell ref="D5:D7"/>
    <mergeCell ref="E5:E7"/>
    <mergeCell ref="F5:F7"/>
    <mergeCell ref="G5:G7"/>
    <mergeCell ref="AF5:AF7"/>
    <mergeCell ref="AG5:AG7"/>
    <mergeCell ref="AH4:A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静听风吟</cp:lastModifiedBy>
  <dcterms:created xsi:type="dcterms:W3CDTF">2024-03-22T10:07:07Z</dcterms:created>
  <dcterms:modified xsi:type="dcterms:W3CDTF">2024-03-25T02:08:20Z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11C4BC4858334E8AA8ED3E48654700D6_11</vt:lpwstr>
  </property>
  <property fmtid="{D5CDD505-2E9C-101B-9397-08002B2CF9AE}" pid="3" name="KSOProductBuildVer">
    <vt:lpwstr>2052-12.1.0.16388</vt:lpwstr>
  </property>
</Properties>
</file>