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2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<sst xmlns="http://schemas.openxmlformats.org/spreadsheetml/2006/main" count="339" uniqueCount="246">
  <si>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</si>
  <si>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</si>
  <si>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</si>
  <si>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民乐县思源实验学校</t>
  </si>
  <si>
    <t>部门预算公开表</t>
  </si>
  <si>
    <t xml:space="preserve">     </t>
  </si>
  <si>
    <t>编制日期：</t>
  </si>
  <si>
    <t>部门领导：</t>
  </si>
  <si>
    <t>刘希华</t>
  </si>
  <si>
    <t>财务负责人：</t>
  </si>
  <si>
    <t>韩红艺</t>
  </si>
  <si>
    <t>制表人：</t>
  </si>
  <si>
    <t>雷定国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</si>
  <si>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</si>
  <si>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</si>
  <si>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</si>
  <si>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</si>
  <si>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</si>
  <si>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</si>
  <si>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</si>
  <si>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</si>
  <si>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</si>
  <si>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</si>
  <si>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</si>
  <si>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</si>
  <si>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</si>
  <si>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</si>
  <si>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</si>
  <si>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</si>
  <si>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</si>
  <si>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</si>
  <si>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</si>
  <si>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</si>
  <si>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</si>
  <si>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</si>
  <si>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</si>
  <si>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</si>
  <si>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</si>
  <si>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</si>
  <si>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</si>
  <si>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</si>
  <si>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</si>
  <si>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</si>
  <si>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</si>
  <si>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</si>
  <si>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</si>
  <si>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</si>
  <si>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</si>
  <si>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</si>
  <si>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</si>
  <si>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</si>
  <si>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</si>
  <si>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</si>
  <si>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</si>
  <si>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</si>
  <si>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</si>
  <si>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</si>
  <si>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</si>
  <si>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</si>
  <si>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</si>
  <si>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</si>
  <si>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</si>
  <si>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</si>
  <si>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</si>
  <si>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</si>
  <si>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</si>
  <si>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</si>
  <si>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</si>
  <si>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</si>
  <si>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</si>
  <si>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</si>
  <si>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</si>
  <si>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</si>
  <si>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</si>
  <si>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</si>
  <si>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</si>
  <si>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</si>
  <si>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</si>
  <si>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</si>
  <si>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</si>
  <si>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</si>
  <si>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</si>
  <si>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</si>
  <si>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</si>
  <si>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</si>
  <si>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</si>
  <si>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</si>
  <si>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</si>
  <si>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</si>
  <si>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</si>
  <si>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</si>
  <si>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</si>
  <si>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</si>
  <si>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</si>
  <si>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</si>
  <si>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</si>
  <si>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</si>
  <si>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</si>
  <si>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</si>
  <si>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</si>
  <si>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</si>
  <si>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</si>
  <si>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</si>
  <si>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</si>
  <si>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</si>
  <si>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 xml:space="preserve">    普通教育</t>
  </si>
  <si>
    <t xml:space="preserve">         初中教育</t>
  </si>
  <si>
    <t>社会保障和就业支出</t>
  </si>
  <si>
    <t>　　机关事业单位社会保障和就业</t>
  </si>
  <si>
    <t>　　　　机关事业单位基本养老保险缴费支出</t>
  </si>
  <si>
    <t xml:space="preserve">        其它社会保障和就业支出</t>
  </si>
  <si>
    <t>卫生健康支出</t>
  </si>
  <si>
    <t xml:space="preserve">    行政事业单位医疗</t>
  </si>
  <si>
    <t xml:space="preserve">       事业单位医疗</t>
  </si>
  <si>
    <t xml:space="preserve">       公务员医疗补助</t>
  </si>
  <si>
    <t>住房保障支出</t>
  </si>
  <si>
    <t xml:space="preserve">    住房改革支出</t>
  </si>
  <si>
    <t xml:space="preserve">        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</si>
  <si>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</si>
  <si>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</si>
  <si>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</si>
  <si>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</si>
  <si>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</si>
  <si>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</si>
  <si>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</si>
  <si>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</si>
  <si>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</si>
  <si>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</si>
  <si>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</si>
  <si>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</si>
  <si>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</si>
  <si>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</si>
  <si>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</si>
  <si>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</si>
  <si>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</si>
  <si>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</si>
  <si>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</si>
  <si>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</si>
  <si>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</si>
  <si>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</si>
  <si>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</si>
  <si>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</si>
  <si>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</si>
  <si>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</si>
  <si>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</si>
  <si>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</si>
  <si>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</si>
  <si>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</si>
  <si>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</si>
  <si>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</si>
  <si>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</si>
  <si>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</si>
  <si>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</si>
  <si>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</si>
  <si>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</si>
  <si>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</si>
  <si>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</si>
  <si>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</si>
  <si>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</si>
  <si>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</si>
  <si>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</si>
  <si>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</si>
  <si>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</si>
  <si>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</si>
  <si>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</si>
  <si>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</si>
  <si>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</si>
  <si>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</si>
  <si>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</si>
  <si>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r>
      <rPr>
        <b/>
        <sz val="9"/>
        <rFont val="SimSun"/>
        <charset val="134"/>
      </rPr>
      <t>总计</t>
    </r>
  </si>
  <si>
    <t>208</t>
  </si>
  <si>
    <t>221</t>
  </si>
  <si>
    <t xml:space="preserve">     22102</t>
  </si>
  <si>
    <t xml:space="preserve">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</si>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</sst>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3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4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7" borderId="16" applyNumberFormat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2" fillId="0" borderId="0"/>
  </cellStyleXfs>
  <cellXfs count="12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center" vertical="center"/>
    </xf>
    <xf numFmtId="49" fontId="16" fillId="0" borderId="1" xfId="49" applyNumberFormat="1" applyFont="1" applyFill="1" applyBorder="1" applyAlignment="1" applyProtection="1">
      <alignment horizontal="left" vertical="center"/>
    </xf>
    <xf numFmtId="49" fontId="14" fillId="0" borderId="1" xfId="49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left" vertical="center"/>
    </xf>
    <xf numFmtId="4" fontId="2" fillId="0" borderId="3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77" fontId="17" fillId="0" borderId="0" xfId="0" applyNumberFormat="1" applyFont="1" applyFill="1" applyBorder="1" applyAlignment="1">
      <alignment horizontal="left" vertical="center" wrapText="1" indent="1"/>
    </xf>
    <xf numFmtId="1" fontId="18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Alignment="1">
      <alignment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178" fontId="29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6" sqref="L6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6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17" t="s">
        <v>1</v>
      </c>
      <c r="C3" s="118">
        <v>701023</v>
      </c>
      <c r="D3" s="118"/>
      <c r="E3" s="117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17" t="s">
        <v>2</v>
      </c>
      <c r="C4" s="117" t="s">
        <v>3</v>
      </c>
      <c r="D4" s="117"/>
      <c r="E4" s="117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9" t="s">
        <v>4</v>
      </c>
      <c r="C6" s="119"/>
      <c r="D6" s="119"/>
      <c r="E6" s="119"/>
      <c r="F6" s="119"/>
      <c r="G6" s="119"/>
      <c r="H6" s="119"/>
      <c r="I6" s="119"/>
      <c r="J6" s="119"/>
      <c r="K6" s="119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17" t="s">
        <v>5</v>
      </c>
      <c r="C10" s="117"/>
      <c r="D10" s="117"/>
      <c r="E10" s="117"/>
      <c r="F10" s="120" t="s">
        <v>6</v>
      </c>
      <c r="G10" s="121">
        <v>45680</v>
      </c>
      <c r="H10" s="117"/>
      <c r="I10" s="117"/>
      <c r="J10" s="117"/>
      <c r="K10" s="19"/>
    </row>
    <row r="11" s="1" customFormat="1" ht="26.05" customHeight="1" spans="1:11">
      <c r="A11" s="19"/>
      <c r="B11" s="117"/>
      <c r="C11" s="117"/>
      <c r="D11" s="117"/>
      <c r="E11" s="117"/>
      <c r="F11" s="117"/>
      <c r="G11" s="117"/>
      <c r="H11" s="117"/>
      <c r="I11" s="117"/>
      <c r="J11" s="117"/>
      <c r="K11" s="19"/>
    </row>
    <row r="12" s="1" customFormat="1" ht="26.05" customHeight="1" spans="1:11">
      <c r="A12" s="19"/>
      <c r="B12" s="120" t="s">
        <v>7</v>
      </c>
      <c r="C12" s="122" t="s">
        <v>8</v>
      </c>
      <c r="D12" s="117"/>
      <c r="E12" s="120" t="s">
        <v>9</v>
      </c>
      <c r="F12" s="117" t="s">
        <v>10</v>
      </c>
      <c r="G12" s="117"/>
      <c r="H12" s="120" t="s">
        <v>11</v>
      </c>
      <c r="I12" s="117" t="s">
        <v>12</v>
      </c>
      <c r="J12" s="117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21" sqref="E21"/>
    </sheetView>
  </sheetViews>
  <sheetFormatPr defaultColWidth="10" defaultRowHeight="13.5" outlineLevelCol="7"/>
  <cols>
    <col min="1" max="1" width="33.375" style="1" customWidth="1"/>
    <col min="2" max="2" width="9.76666666666667" style="1" customWidth="1"/>
    <col min="3" max="3" width="12.9166666666667" style="1" customWidth="1"/>
    <col min="4" max="7" width="9.76666666666667" style="1" customWidth="1"/>
    <col min="8" max="8" width="21.25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226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162</v>
      </c>
      <c r="B4" s="5" t="s">
        <v>227</v>
      </c>
      <c r="C4" s="5"/>
      <c r="D4" s="5"/>
      <c r="E4" s="5"/>
      <c r="F4" s="5"/>
      <c r="G4" s="5" t="s">
        <v>228</v>
      </c>
      <c r="H4" s="5" t="s">
        <v>209</v>
      </c>
    </row>
    <row r="5" s="1" customFormat="1" ht="26.05" customHeight="1" spans="1:8">
      <c r="A5" s="5"/>
      <c r="B5" s="5" t="s">
        <v>103</v>
      </c>
      <c r="C5" s="5" t="s">
        <v>229</v>
      </c>
      <c r="D5" s="5" t="s">
        <v>210</v>
      </c>
      <c r="E5" s="5" t="s">
        <v>230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231</v>
      </c>
      <c r="F6" s="5" t="s">
        <v>232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8"/>
      <c r="B8" s="10"/>
      <c r="C8" s="10"/>
      <c r="D8" s="10"/>
      <c r="E8" s="10"/>
      <c r="F8" s="10"/>
      <c r="G8" s="10"/>
      <c r="H8" s="10"/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C20" sqref="C20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5" width="14.125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233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234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15.012005</v>
      </c>
      <c r="D5" s="18">
        <f>SUM(D6:D21)</f>
        <v>15.012005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201</v>
      </c>
      <c r="C6" s="21"/>
      <c r="D6" s="22"/>
      <c r="E6" s="21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202</v>
      </c>
      <c r="C7" s="21"/>
      <c r="D7" s="22"/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203</v>
      </c>
      <c r="C8" s="21"/>
      <c r="D8" s="22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204</v>
      </c>
      <c r="C9" s="21"/>
      <c r="D9" s="22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205</v>
      </c>
      <c r="C10" s="21"/>
      <c r="D10" s="22"/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206</v>
      </c>
      <c r="C11" s="21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207</v>
      </c>
      <c r="C12" s="21"/>
      <c r="D12" s="24"/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209</v>
      </c>
      <c r="C13" s="21"/>
      <c r="D13" s="24"/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208</v>
      </c>
      <c r="C14" s="21"/>
      <c r="D14" s="24"/>
      <c r="E14" s="21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211</v>
      </c>
      <c r="C15" s="21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210</v>
      </c>
      <c r="C16" s="21"/>
      <c r="D16" s="24"/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212</v>
      </c>
      <c r="C17" s="21">
        <f>D17</f>
        <v>15.012005</v>
      </c>
      <c r="D17" s="21">
        <f>'7'!E29</f>
        <v>15.012005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213</v>
      </c>
      <c r="C18" s="21"/>
      <c r="D18" s="21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214</v>
      </c>
      <c r="C19" s="21"/>
      <c r="D19" s="21"/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235</v>
      </c>
      <c r="C20" s="21"/>
      <c r="D20" s="21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236</v>
      </c>
      <c r="C21" s="21"/>
      <c r="D21" s="21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E11" sqref="E11"/>
    </sheetView>
  </sheetViews>
  <sheetFormatPr defaultColWidth="10" defaultRowHeight="13.5" outlineLevelRow="6" outlineLevelCol="1"/>
  <cols>
    <col min="1" max="1" width="55.37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237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I8" sqref="I8"/>
    </sheetView>
  </sheetViews>
  <sheetFormatPr defaultColWidth="10" defaultRowHeight="13.5" outlineLevelRow="7" outlineLevelCol="4"/>
  <cols>
    <col min="1" max="1" width="19.375" style="1" customWidth="1"/>
    <col min="2" max="3" width="12" style="1" customWidth="1"/>
    <col min="4" max="5" width="14.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238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162</v>
      </c>
      <c r="B4" s="5" t="s">
        <v>103</v>
      </c>
      <c r="C4" s="5" t="s">
        <v>239</v>
      </c>
      <c r="D4" s="5" t="s">
        <v>240</v>
      </c>
      <c r="E4" s="5" t="s">
        <v>241</v>
      </c>
    </row>
    <row r="5" s="1" customFormat="1" ht="26.1" customHeight="1" spans="1:5">
      <c r="A5" s="5" t="s">
        <v>242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E7" sqref="E7"/>
    </sheetView>
  </sheetViews>
  <sheetFormatPr defaultColWidth="10" defaultRowHeight="13.5" outlineLevelCol="1"/>
  <cols>
    <col min="1" max="1" width="52.3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243</v>
      </c>
      <c r="B2" s="3"/>
    </row>
    <row r="3" s="1" customFormat="1" ht="26.1" customHeight="1" spans="1:2">
      <c r="A3" s="4" t="s">
        <v>244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242</v>
      </c>
      <c r="B5" s="5">
        <v>1</v>
      </c>
    </row>
    <row r="6" s="1" customFormat="1" ht="26.1" customHeight="1" spans="1:2">
      <c r="A6" s="6" t="s">
        <v>245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8" sqref="G8"/>
    </sheetView>
  </sheetViews>
  <sheetFormatPr defaultColWidth="10" defaultRowHeight="13.5" outlineLevelCol="2"/>
  <cols>
    <col min="1" max="1" width="5.01666666666667" style="1" customWidth="1"/>
    <col min="2" max="2" width="47.875" style="1" customWidth="1"/>
    <col min="3" max="3" width="24.125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10"/>
      <c r="B3" s="111" t="s">
        <v>15</v>
      </c>
      <c r="C3" s="112" t="s">
        <v>16</v>
      </c>
    </row>
    <row r="4" s="1" customFormat="1" ht="32.55" customHeight="1" spans="1:3">
      <c r="A4" s="113"/>
      <c r="B4" s="114" t="s">
        <v>17</v>
      </c>
      <c r="C4" s="115" t="s">
        <v>18</v>
      </c>
    </row>
    <row r="5" s="1" customFormat="1" ht="32.55" customHeight="1" spans="1:3">
      <c r="A5" s="113"/>
      <c r="B5" s="114" t="s">
        <v>19</v>
      </c>
      <c r="C5" s="115" t="s">
        <v>20</v>
      </c>
    </row>
    <row r="6" s="1" customFormat="1" ht="32.55" customHeight="1" spans="1:3">
      <c r="A6" s="113"/>
      <c r="B6" s="114" t="s">
        <v>21</v>
      </c>
      <c r="C6" s="115" t="s">
        <v>22</v>
      </c>
    </row>
    <row r="7" s="1" customFormat="1" ht="32.55" customHeight="1" spans="1:3">
      <c r="A7" s="113"/>
      <c r="B7" s="114" t="s">
        <v>23</v>
      </c>
      <c r="C7" s="115"/>
    </row>
    <row r="8" s="1" customFormat="1" ht="32.55" customHeight="1" spans="1:3">
      <c r="A8" s="113"/>
      <c r="B8" s="114" t="s">
        <v>24</v>
      </c>
      <c r="C8" s="115" t="s">
        <v>25</v>
      </c>
    </row>
    <row r="9" s="1" customFormat="1" ht="32.55" customHeight="1" spans="1:3">
      <c r="A9" s="113"/>
      <c r="B9" s="114" t="s">
        <v>26</v>
      </c>
      <c r="C9" s="115" t="s">
        <v>27</v>
      </c>
    </row>
    <row r="10" s="1" customFormat="1" ht="32.55" customHeight="1" spans="1:3">
      <c r="A10" s="113"/>
      <c r="B10" s="114" t="s">
        <v>28</v>
      </c>
      <c r="C10" s="115" t="s">
        <v>29</v>
      </c>
    </row>
    <row r="11" s="1" customFormat="1" ht="32.55" customHeight="1" spans="1:3">
      <c r="A11" s="113"/>
      <c r="B11" s="114" t="s">
        <v>30</v>
      </c>
      <c r="C11" s="115" t="s">
        <v>31</v>
      </c>
    </row>
    <row r="12" s="1" customFormat="1" ht="32.55" customHeight="1" spans="1:3">
      <c r="A12" s="113"/>
      <c r="B12" s="114" t="s">
        <v>32</v>
      </c>
      <c r="C12" s="115"/>
    </row>
    <row r="13" s="1" customFormat="1" ht="32.55" customHeight="1" spans="1:3">
      <c r="A13" s="2"/>
      <c r="B13" s="114" t="s">
        <v>33</v>
      </c>
      <c r="C13" s="115"/>
    </row>
    <row r="14" s="1" customFormat="1" ht="32.55" customHeight="1" spans="1:3">
      <c r="A14" s="2"/>
      <c r="B14" s="114" t="s">
        <v>34</v>
      </c>
      <c r="C14" s="115" t="s">
        <v>18</v>
      </c>
    </row>
    <row r="15" s="1" customFormat="1" ht="32.55" customHeight="1" spans="2:3">
      <c r="B15" s="114" t="s">
        <v>35</v>
      </c>
      <c r="C15" s="115"/>
    </row>
  </sheetData>
  <mergeCells count="1">
    <mergeCell ref="B2:C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abSelected="1" workbookViewId="0">
      <selection activeCell="F7" sqref="F7"/>
    </sheetView>
  </sheetViews>
  <sheetFormatPr defaultColWidth="10" defaultRowHeight="13.5" outlineLevelCol="3"/>
  <cols>
    <col min="1" max="1" width="27.25" style="1" customWidth="1"/>
    <col min="2" max="2" width="10.875" style="1" customWidth="1"/>
    <col min="3" max="3" width="26.25" style="1" customWidth="1"/>
    <col min="4" max="4" width="10" style="1" customWidth="1"/>
    <col min="5" max="6" width="9.76666666666667" style="1" customWidth="1"/>
    <col min="7" max="16384" width="10" style="1"/>
  </cols>
  <sheetData>
    <row r="1" s="1" customFormat="1" ht="9" customHeight="1" spans="1:4">
      <c r="A1" s="2"/>
      <c r="B1" s="2"/>
      <c r="C1" s="2"/>
      <c r="D1" s="2"/>
    </row>
    <row r="2" s="1" customFormat="1" ht="20" customHeight="1" spans="1:4">
      <c r="A2" s="3" t="s">
        <v>36</v>
      </c>
      <c r="B2" s="3"/>
      <c r="C2" s="3"/>
      <c r="D2" s="3"/>
    </row>
    <row r="3" s="1" customFormat="1" ht="14" customHeight="1" spans="1:4">
      <c r="A3" s="104"/>
      <c r="B3" s="104"/>
      <c r="C3" s="104"/>
      <c r="D3" s="54" t="s">
        <v>37</v>
      </c>
    </row>
    <row r="4" s="1" customFormat="1" ht="19" customHeight="1" spans="1:4">
      <c r="A4" s="31" t="s">
        <v>38</v>
      </c>
      <c r="B4" s="31"/>
      <c r="C4" s="33" t="s">
        <v>39</v>
      </c>
      <c r="D4" s="34"/>
    </row>
    <row r="5" s="1" customFormat="1" ht="19" customHeight="1" spans="1:4">
      <c r="A5" s="31" t="s">
        <v>40</v>
      </c>
      <c r="B5" s="35" t="s">
        <v>41</v>
      </c>
      <c r="C5" s="33" t="s">
        <v>40</v>
      </c>
      <c r="D5" s="34" t="s">
        <v>41</v>
      </c>
    </row>
    <row r="6" s="1" customFormat="1" ht="19" customHeight="1" spans="1:4">
      <c r="A6" s="100" t="s">
        <v>42</v>
      </c>
      <c r="B6" s="105">
        <f>'4'!B5</f>
        <v>2897.773436</v>
      </c>
      <c r="C6" s="106" t="s">
        <v>43</v>
      </c>
      <c r="D6" s="107"/>
    </row>
    <row r="7" s="1" customFormat="1" ht="19" customHeight="1" spans="1:4">
      <c r="A7" s="100" t="s">
        <v>44</v>
      </c>
      <c r="B7" s="105"/>
      <c r="C7" s="106" t="s">
        <v>45</v>
      </c>
      <c r="D7" s="107"/>
    </row>
    <row r="8" s="1" customFormat="1" ht="19" customHeight="1" spans="1:4">
      <c r="A8" s="100" t="s">
        <v>46</v>
      </c>
      <c r="B8" s="105"/>
      <c r="C8" s="106" t="s">
        <v>47</v>
      </c>
      <c r="D8" s="107"/>
    </row>
    <row r="9" s="1" customFormat="1" ht="19" customHeight="1" spans="1:4">
      <c r="A9" s="100" t="s">
        <v>48</v>
      </c>
      <c r="B9" s="105"/>
      <c r="C9" s="106" t="s">
        <v>49</v>
      </c>
      <c r="D9" s="107"/>
    </row>
    <row r="10" s="1" customFormat="1" ht="19" customHeight="1" spans="1:4">
      <c r="A10" s="100" t="s">
        <v>50</v>
      </c>
      <c r="B10" s="105"/>
      <c r="C10" s="106" t="s">
        <v>51</v>
      </c>
      <c r="D10" s="107">
        <f>B6</f>
        <v>2897.773436</v>
      </c>
    </row>
    <row r="11" s="1" customFormat="1" ht="19" customHeight="1" spans="1:4">
      <c r="A11" s="100" t="s">
        <v>52</v>
      </c>
      <c r="B11" s="105"/>
      <c r="C11" s="106" t="s">
        <v>53</v>
      </c>
      <c r="D11" s="107"/>
    </row>
    <row r="12" s="1" customFormat="1" ht="19" customHeight="1" spans="1:4">
      <c r="A12" s="100" t="s">
        <v>54</v>
      </c>
      <c r="B12" s="105"/>
      <c r="C12" s="106" t="s">
        <v>55</v>
      </c>
      <c r="D12" s="107"/>
    </row>
    <row r="13" s="1" customFormat="1" ht="19" customHeight="1" spans="1:4">
      <c r="A13" s="100" t="s">
        <v>56</v>
      </c>
      <c r="B13" s="105"/>
      <c r="C13" s="106" t="s">
        <v>57</v>
      </c>
      <c r="D13" s="107"/>
    </row>
    <row r="14" s="1" customFormat="1" ht="19" customHeight="1" spans="1:4">
      <c r="A14" s="100" t="s">
        <v>58</v>
      </c>
      <c r="B14" s="105"/>
      <c r="C14" s="106" t="s">
        <v>59</v>
      </c>
      <c r="D14" s="107"/>
    </row>
    <row r="15" s="1" customFormat="1" ht="19" customHeight="1" spans="1:4">
      <c r="A15" s="100"/>
      <c r="B15" s="105"/>
      <c r="C15" s="106" t="s">
        <v>60</v>
      </c>
      <c r="D15" s="107"/>
    </row>
    <row r="16" s="1" customFormat="1" ht="19" customHeight="1" spans="1:4">
      <c r="A16" s="100"/>
      <c r="B16" s="105"/>
      <c r="C16" s="106" t="s">
        <v>61</v>
      </c>
      <c r="D16" s="107"/>
    </row>
    <row r="17" s="1" customFormat="1" ht="19" customHeight="1" spans="1:4">
      <c r="A17" s="100"/>
      <c r="B17" s="105"/>
      <c r="C17" s="106" t="s">
        <v>62</v>
      </c>
      <c r="D17" s="107"/>
    </row>
    <row r="18" s="1" customFormat="1" ht="19" customHeight="1" spans="1:4">
      <c r="A18" s="100"/>
      <c r="B18" s="105"/>
      <c r="C18" s="106" t="s">
        <v>63</v>
      </c>
      <c r="D18" s="107"/>
    </row>
    <row r="19" s="1" customFormat="1" ht="19" customHeight="1" spans="1:4">
      <c r="A19" s="100"/>
      <c r="B19" s="105"/>
      <c r="C19" s="106" t="s">
        <v>64</v>
      </c>
      <c r="D19" s="107"/>
    </row>
    <row r="20" s="1" customFormat="1" ht="19" customHeight="1" spans="1:4">
      <c r="A20" s="100"/>
      <c r="B20" s="105"/>
      <c r="C20" s="106" t="s">
        <v>65</v>
      </c>
      <c r="D20" s="107"/>
    </row>
    <row r="21" s="1" customFormat="1" ht="19" customHeight="1" spans="1:4">
      <c r="A21" s="100"/>
      <c r="B21" s="105"/>
      <c r="C21" s="106" t="s">
        <v>66</v>
      </c>
      <c r="D21" s="107"/>
    </row>
    <row r="22" s="1" customFormat="1" ht="19" customHeight="1" spans="1:4">
      <c r="A22" s="100"/>
      <c r="B22" s="105"/>
      <c r="C22" s="106" t="s">
        <v>67</v>
      </c>
      <c r="D22" s="107"/>
    </row>
    <row r="23" s="1" customFormat="1" ht="19" customHeight="1" spans="1:4">
      <c r="A23" s="100"/>
      <c r="B23" s="105"/>
      <c r="C23" s="106" t="s">
        <v>68</v>
      </c>
      <c r="D23" s="107"/>
    </row>
    <row r="24" s="1" customFormat="1" ht="19" customHeight="1" spans="1:4">
      <c r="A24" s="100"/>
      <c r="B24" s="105"/>
      <c r="C24" s="106" t="s">
        <v>69</v>
      </c>
      <c r="D24" s="107"/>
    </row>
    <row r="25" s="1" customFormat="1" ht="19" customHeight="1" spans="1:4">
      <c r="A25" s="100"/>
      <c r="B25" s="105"/>
      <c r="C25" s="106" t="s">
        <v>70</v>
      </c>
      <c r="D25" s="107"/>
    </row>
    <row r="26" s="1" customFormat="1" ht="19" customHeight="1" spans="1:4">
      <c r="A26" s="100"/>
      <c r="B26" s="105"/>
      <c r="C26" s="106" t="s">
        <v>71</v>
      </c>
      <c r="D26" s="107"/>
    </row>
    <row r="27" s="1" customFormat="1" ht="19" customHeight="1" spans="1:4">
      <c r="A27" s="100"/>
      <c r="B27" s="105"/>
      <c r="C27" s="106" t="s">
        <v>72</v>
      </c>
      <c r="D27" s="107"/>
    </row>
    <row r="28" s="1" customFormat="1" ht="19" customHeight="1" spans="1:4">
      <c r="A28" s="100"/>
      <c r="B28" s="105"/>
      <c r="C28" s="106" t="s">
        <v>73</v>
      </c>
      <c r="D28" s="107"/>
    </row>
    <row r="29" s="1" customFormat="1" ht="19" customHeight="1" spans="1:4">
      <c r="A29" s="100"/>
      <c r="B29" s="105"/>
      <c r="C29" s="106" t="s">
        <v>74</v>
      </c>
      <c r="D29" s="107"/>
    </row>
    <row r="30" s="1" customFormat="1" ht="19" customHeight="1" spans="1:4">
      <c r="A30" s="100"/>
      <c r="B30" s="105"/>
      <c r="C30" s="106" t="s">
        <v>75</v>
      </c>
      <c r="D30" s="107"/>
    </row>
    <row r="31" s="1" customFormat="1" ht="19" customHeight="1" spans="1:4">
      <c r="A31" s="100"/>
      <c r="B31" s="105"/>
      <c r="C31" s="106" t="s">
        <v>76</v>
      </c>
      <c r="D31" s="107"/>
    </row>
    <row r="32" s="1" customFormat="1" ht="19" customHeight="1" spans="1:4">
      <c r="A32" s="100"/>
      <c r="B32" s="105"/>
      <c r="C32" s="106" t="s">
        <v>77</v>
      </c>
      <c r="D32" s="107"/>
    </row>
    <row r="33" s="1" customFormat="1" ht="19" customHeight="1" spans="1:4">
      <c r="A33" s="100"/>
      <c r="B33" s="105"/>
      <c r="C33" s="106" t="s">
        <v>78</v>
      </c>
      <c r="D33" s="107"/>
    </row>
    <row r="34" s="1" customFormat="1" ht="19" customHeight="1" spans="1:4">
      <c r="A34" s="100"/>
      <c r="B34" s="105"/>
      <c r="C34" s="106" t="s">
        <v>79</v>
      </c>
      <c r="D34" s="107"/>
    </row>
    <row r="35" s="1" customFormat="1" ht="19" customHeight="1" spans="1:4">
      <c r="A35" s="100"/>
      <c r="B35" s="105"/>
      <c r="C35" s="106" t="s">
        <v>80</v>
      </c>
      <c r="D35" s="107"/>
    </row>
    <row r="36" s="1" customFormat="1" ht="19" customHeight="1" spans="1:4">
      <c r="A36" s="100"/>
      <c r="B36" s="74"/>
      <c r="C36" s="106"/>
      <c r="D36" s="9"/>
    </row>
    <row r="37" s="1" customFormat="1" ht="19" customHeight="1" spans="1:4">
      <c r="A37" s="99" t="s">
        <v>81</v>
      </c>
      <c r="B37" s="105">
        <f>B6</f>
        <v>2897.773436</v>
      </c>
      <c r="C37" s="108" t="s">
        <v>82</v>
      </c>
      <c r="D37" s="107">
        <f>B37</f>
        <v>2897.773436</v>
      </c>
    </row>
    <row r="38" s="1" customFormat="1" ht="19" customHeight="1" spans="1:4">
      <c r="A38" s="99" t="s">
        <v>83</v>
      </c>
      <c r="B38" s="109"/>
      <c r="C38" s="108" t="s">
        <v>84</v>
      </c>
      <c r="D38" s="7"/>
    </row>
    <row r="39" s="1" customFormat="1" ht="19" customHeight="1" spans="1:4">
      <c r="A39" s="100"/>
      <c r="B39" s="74"/>
      <c r="C39" s="106"/>
      <c r="D39" s="9"/>
    </row>
    <row r="40" s="1" customFormat="1" ht="19" customHeight="1" spans="1:4">
      <c r="A40" s="99" t="s">
        <v>85</v>
      </c>
      <c r="B40" s="105">
        <f>B37</f>
        <v>2897.773436</v>
      </c>
      <c r="C40" s="108" t="s">
        <v>86</v>
      </c>
      <c r="D40" s="107">
        <f>B40</f>
        <v>2897.773436</v>
      </c>
    </row>
    <row r="41" s="1" customFormat="1" ht="16.35" customHeight="1" spans="1:4">
      <c r="A41" s="2" t="s">
        <v>87</v>
      </c>
      <c r="B41" s="2"/>
      <c r="C41" s="2"/>
      <c r="D41" s="2"/>
    </row>
    <row r="42" s="1" customFormat="1" ht="16.35" customHeight="1"/>
  </sheetData>
  <mergeCells count="5">
    <mergeCell ref="A2:D2"/>
    <mergeCell ref="A3:C3"/>
    <mergeCell ref="A4:B4"/>
    <mergeCell ref="C4:D4"/>
    <mergeCell ref="A41:D4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G8" sqref="G8"/>
    </sheetView>
  </sheetViews>
  <sheetFormatPr defaultColWidth="10" defaultRowHeight="13.5" outlineLevelCol="1"/>
  <cols>
    <col min="1" max="1" width="37.375" style="1" customWidth="1"/>
    <col min="2" max="2" width="36.1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4" t="s">
        <v>40</v>
      </c>
      <c r="B4" s="34" t="s">
        <v>41</v>
      </c>
    </row>
    <row r="5" s="1" customFormat="1" ht="26.05" customHeight="1" spans="1:2">
      <c r="A5" s="8" t="s">
        <v>89</v>
      </c>
      <c r="B5" s="9">
        <f>B6</f>
        <v>2897.773436</v>
      </c>
    </row>
    <row r="6" s="1" customFormat="1" ht="26.05" customHeight="1" spans="1:2">
      <c r="A6" s="8" t="s">
        <v>90</v>
      </c>
      <c r="B6" s="9">
        <f>'3'!B5</f>
        <v>2897.773436</v>
      </c>
    </row>
    <row r="7" s="1" customFormat="1" ht="26.05" customHeight="1" spans="1:2">
      <c r="A7" s="8" t="s">
        <v>91</v>
      </c>
      <c r="B7" s="9">
        <f>B6</f>
        <v>2897.773436</v>
      </c>
    </row>
    <row r="8" s="1" customFormat="1" ht="26.05" customHeight="1" spans="1:2">
      <c r="A8" s="8" t="s">
        <v>92</v>
      </c>
      <c r="B8" s="9"/>
    </row>
    <row r="9" s="1" customFormat="1" ht="26.05" customHeight="1" spans="1:2">
      <c r="A9" s="103" t="s">
        <v>93</v>
      </c>
      <c r="B9" s="10"/>
    </row>
    <row r="10" s="1" customFormat="1" ht="26.05" customHeight="1" spans="1:2">
      <c r="A10" s="103" t="s">
        <v>94</v>
      </c>
      <c r="B10" s="10"/>
    </row>
    <row r="11" s="1" customFormat="1" ht="26.05" customHeight="1" spans="1:2">
      <c r="A11" s="103" t="s">
        <v>95</v>
      </c>
      <c r="B11" s="10"/>
    </row>
    <row r="12" s="1" customFormat="1" ht="26.05" customHeight="1" spans="1:2">
      <c r="A12" s="103" t="s">
        <v>96</v>
      </c>
      <c r="B12" s="9">
        <f>B7</f>
        <v>2897.773436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H15" sqref="H15"/>
    </sheetView>
  </sheetViews>
  <sheetFormatPr defaultColWidth="10" defaultRowHeight="13.5" outlineLevelCol="4"/>
  <cols>
    <col min="1" max="1" width="28.5" style="26" customWidth="1"/>
    <col min="2" max="2" width="15.0666666666667" style="1" customWidth="1"/>
    <col min="3" max="3" width="13.7" style="1" customWidth="1"/>
    <col min="4" max="4" width="13.3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88" customFormat="1" ht="26.05" customHeight="1" spans="1:5">
      <c r="A4" s="31" t="s">
        <v>98</v>
      </c>
      <c r="B4" s="35" t="s">
        <v>99</v>
      </c>
      <c r="C4" s="35" t="s">
        <v>100</v>
      </c>
      <c r="D4" s="35" t="s">
        <v>101</v>
      </c>
      <c r="E4" s="33" t="s">
        <v>102</v>
      </c>
    </row>
    <row r="5" s="52" customFormat="1" ht="26.05" customHeight="1" spans="1:5">
      <c r="A5" s="31" t="s">
        <v>103</v>
      </c>
      <c r="B5" s="25">
        <v>2897.773436</v>
      </c>
      <c r="C5" s="25">
        <v>2897.773436</v>
      </c>
      <c r="D5" s="89"/>
      <c r="E5" s="90"/>
    </row>
    <row r="6" s="52" customFormat="1" ht="26.05" customHeight="1" spans="1:5">
      <c r="A6" s="60" t="s">
        <v>104</v>
      </c>
      <c r="B6" s="25">
        <v>2897.773436</v>
      </c>
      <c r="C6" s="25">
        <v>2897.773436</v>
      </c>
      <c r="D6" s="91"/>
      <c r="E6" s="38"/>
    </row>
    <row r="7" s="52" customFormat="1" ht="26.05" customHeight="1" spans="1:5">
      <c r="A7" s="60" t="s">
        <v>105</v>
      </c>
      <c r="B7" s="25">
        <v>2169.623955</v>
      </c>
      <c r="C7" s="25">
        <v>2169.623955</v>
      </c>
      <c r="D7" s="91"/>
      <c r="E7" s="38"/>
    </row>
    <row r="8" s="52" customFormat="1" ht="26.05" customHeight="1" spans="1:5">
      <c r="A8" s="63" t="s">
        <v>106</v>
      </c>
      <c r="B8" s="10">
        <v>2169.623955</v>
      </c>
      <c r="C8" s="10">
        <v>2169.623955</v>
      </c>
      <c r="D8" s="91"/>
      <c r="E8" s="38"/>
    </row>
    <row r="9" s="52" customFormat="1" ht="26.05" customHeight="1" spans="1:5">
      <c r="A9" s="60" t="s">
        <v>107</v>
      </c>
      <c r="B9" s="25">
        <v>323.133403</v>
      </c>
      <c r="C9" s="25">
        <v>323.133403</v>
      </c>
      <c r="D9" s="91"/>
      <c r="E9" s="38"/>
    </row>
    <row r="10" s="52" customFormat="1" ht="26.05" customHeight="1" spans="1:5">
      <c r="A10" s="60" t="s">
        <v>108</v>
      </c>
      <c r="B10" s="25">
        <v>323.133403</v>
      </c>
      <c r="C10" s="25">
        <v>323.133403</v>
      </c>
      <c r="D10" s="91"/>
      <c r="E10" s="38"/>
    </row>
    <row r="11" s="52" customFormat="1" ht="26.05" customHeight="1" spans="1:5">
      <c r="A11" s="64" t="s">
        <v>109</v>
      </c>
      <c r="B11" s="10">
        <v>300.240096</v>
      </c>
      <c r="C11" s="10">
        <v>300.240096</v>
      </c>
      <c r="D11" s="91"/>
      <c r="E11" s="38"/>
    </row>
    <row r="12" s="52" customFormat="1" ht="26.05" customHeight="1" spans="1:5">
      <c r="A12" s="63" t="s">
        <v>110</v>
      </c>
      <c r="B12" s="10">
        <v>22.893307</v>
      </c>
      <c r="C12" s="10">
        <v>22.893307</v>
      </c>
      <c r="D12" s="91"/>
      <c r="E12" s="38"/>
    </row>
    <row r="13" s="52" customFormat="1" ht="26.05" customHeight="1" spans="1:5">
      <c r="A13" s="60" t="s">
        <v>111</v>
      </c>
      <c r="B13" s="25">
        <v>162.010486</v>
      </c>
      <c r="C13" s="25">
        <v>162.010486</v>
      </c>
      <c r="D13" s="91"/>
      <c r="E13" s="38"/>
    </row>
    <row r="14" s="52" customFormat="1" ht="26.05" customHeight="1" spans="1:5">
      <c r="A14" s="60" t="s">
        <v>112</v>
      </c>
      <c r="B14" s="25">
        <v>162.010486</v>
      </c>
      <c r="C14" s="25">
        <v>162.010486</v>
      </c>
      <c r="D14" s="91"/>
      <c r="E14" s="38"/>
    </row>
    <row r="15" s="52" customFormat="1" ht="26.05" customHeight="1" spans="1:5">
      <c r="A15" s="63" t="s">
        <v>113</v>
      </c>
      <c r="B15" s="10">
        <v>124.480474</v>
      </c>
      <c r="C15" s="10">
        <v>124.480474</v>
      </c>
      <c r="D15" s="91"/>
      <c r="E15" s="38"/>
    </row>
    <row r="16" s="52" customFormat="1" ht="26.05" customHeight="1" spans="1:5">
      <c r="A16" s="63" t="s">
        <v>114</v>
      </c>
      <c r="B16" s="10">
        <v>37.530012</v>
      </c>
      <c r="C16" s="10">
        <v>37.530012</v>
      </c>
      <c r="D16" s="91"/>
      <c r="E16" s="38"/>
    </row>
    <row r="17" s="52" customFormat="1" ht="26.05" customHeight="1" spans="1:5">
      <c r="A17" s="60" t="s">
        <v>115</v>
      </c>
      <c r="B17" s="25">
        <v>243.005592</v>
      </c>
      <c r="C17" s="25">
        <v>243.005592</v>
      </c>
      <c r="D17" s="91"/>
      <c r="E17" s="38"/>
    </row>
    <row r="18" s="1" customFormat="1" ht="26.05" customHeight="1" spans="1:5">
      <c r="A18" s="60" t="s">
        <v>116</v>
      </c>
      <c r="B18" s="25">
        <v>243.005592</v>
      </c>
      <c r="C18" s="25">
        <v>243.005592</v>
      </c>
      <c r="D18" s="91"/>
      <c r="E18" s="92"/>
    </row>
    <row r="19" s="1" customFormat="1" ht="26.05" customHeight="1" spans="1:5">
      <c r="A19" s="63" t="s">
        <v>117</v>
      </c>
      <c r="B19" s="10">
        <v>243.005592</v>
      </c>
      <c r="C19" s="10">
        <v>243.005592</v>
      </c>
      <c r="D19" s="93"/>
      <c r="E19" s="10"/>
    </row>
    <row r="20" s="11" customFormat="1" ht="22.75" customHeight="1" spans="1:5">
      <c r="A20" s="94"/>
      <c r="B20" s="95"/>
      <c r="C20" s="96"/>
      <c r="D20" s="97"/>
      <c r="E20" s="98"/>
    </row>
    <row r="21" s="1" customFormat="1" ht="26.05" customHeight="1" spans="1:5">
      <c r="A21" s="99"/>
      <c r="B21" s="89"/>
      <c r="C21" s="89"/>
      <c r="D21" s="91"/>
      <c r="E21" s="25"/>
    </row>
    <row r="22" s="1" customFormat="1" ht="26.05" customHeight="1" spans="1:5">
      <c r="A22" s="100"/>
      <c r="B22" s="101"/>
      <c r="C22" s="101"/>
      <c r="D22" s="93"/>
      <c r="E22" s="10"/>
    </row>
    <row r="23" s="11" customFormat="1" ht="22.75" customHeight="1" spans="1:5">
      <c r="A23" s="102"/>
      <c r="B23" s="95"/>
      <c r="C23" s="96"/>
      <c r="D23" s="97"/>
      <c r="E23" s="98"/>
    </row>
    <row r="24" s="1" customFormat="1" ht="26.05" customHeight="1" spans="1:5">
      <c r="A24" s="99"/>
      <c r="B24" s="89"/>
      <c r="C24" s="89"/>
      <c r="D24" s="89"/>
      <c r="E24" s="25"/>
    </row>
    <row r="25" ht="19.55" customHeight="1"/>
    <row r="26" s="1" customFormat="1" ht="19.55" customHeight="1" spans="1:5">
      <c r="A26" s="2" t="s">
        <v>87</v>
      </c>
      <c r="B26" s="2"/>
      <c r="C26" s="2"/>
      <c r="D26" s="2"/>
      <c r="E26" s="2"/>
    </row>
  </sheetData>
  <mergeCells count="2">
    <mergeCell ref="A2:E2"/>
    <mergeCell ref="A26:E2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12" sqref="G12"/>
    </sheetView>
  </sheetViews>
  <sheetFormatPr defaultColWidth="9" defaultRowHeight="14.25" outlineLevelCol="3"/>
  <cols>
    <col min="1" max="1" width="24.75" customWidth="1"/>
    <col min="2" max="2" width="11.3583333333333" style="79" customWidth="1"/>
    <col min="3" max="3" width="32.3666666666667" customWidth="1"/>
    <col min="4" max="4" width="11.9916666666667" style="79" customWidth="1"/>
  </cols>
  <sheetData>
    <row r="1" ht="22.5" customHeight="1" spans="1:4">
      <c r="A1" s="3" t="s">
        <v>118</v>
      </c>
      <c r="B1" s="80"/>
      <c r="C1" s="3"/>
      <c r="D1" s="80"/>
    </row>
    <row r="2" ht="24" customHeight="1" spans="1:4">
      <c r="A2" s="81"/>
      <c r="C2" s="81"/>
      <c r="D2" s="82" t="s">
        <v>37</v>
      </c>
    </row>
    <row r="3" ht="26.05" customHeight="1" spans="1:4">
      <c r="A3" s="83" t="s">
        <v>119</v>
      </c>
      <c r="B3" s="84"/>
      <c r="C3" s="83" t="s">
        <v>120</v>
      </c>
      <c r="D3" s="84"/>
    </row>
    <row r="4" ht="26.05" customHeight="1" spans="1:4">
      <c r="A4" s="83" t="s">
        <v>121</v>
      </c>
      <c r="B4" s="84" t="s">
        <v>122</v>
      </c>
      <c r="C4" s="83" t="s">
        <v>121</v>
      </c>
      <c r="D4" s="84" t="s">
        <v>123</v>
      </c>
    </row>
    <row r="5" ht="18" customHeight="1" spans="1:4">
      <c r="A5" s="85" t="s">
        <v>124</v>
      </c>
      <c r="B5" s="84">
        <f>B6</f>
        <v>2897.773436</v>
      </c>
      <c r="C5" s="85" t="s">
        <v>125</v>
      </c>
      <c r="D5" s="84">
        <f>D10</f>
        <v>2897.773436</v>
      </c>
    </row>
    <row r="6" ht="18" customHeight="1" spans="1:4">
      <c r="A6" s="85" t="s">
        <v>126</v>
      </c>
      <c r="B6" s="84">
        <f>'5'!B7</f>
        <v>2897.773436</v>
      </c>
      <c r="C6" s="85" t="s">
        <v>127</v>
      </c>
      <c r="D6" s="84"/>
    </row>
    <row r="7" ht="18" customHeight="1" spans="1:4">
      <c r="A7" s="85" t="s">
        <v>128</v>
      </c>
      <c r="B7" s="84"/>
      <c r="C7" s="85" t="s">
        <v>129</v>
      </c>
      <c r="D7" s="84"/>
    </row>
    <row r="8" ht="18" customHeight="1" spans="1:4">
      <c r="A8" s="85" t="s">
        <v>130</v>
      </c>
      <c r="B8" s="84"/>
      <c r="C8" s="85" t="s">
        <v>131</v>
      </c>
      <c r="D8" s="84"/>
    </row>
    <row r="9" ht="18" customHeight="1" spans="1:4">
      <c r="A9" s="57"/>
      <c r="B9" s="84"/>
      <c r="C9" s="85" t="s">
        <v>132</v>
      </c>
      <c r="D9" s="84"/>
    </row>
    <row r="10" ht="18" customHeight="1" spans="1:4">
      <c r="A10" s="57"/>
      <c r="B10" s="84"/>
      <c r="C10" s="85" t="s">
        <v>133</v>
      </c>
      <c r="D10" s="84">
        <f>B6</f>
        <v>2897.773436</v>
      </c>
    </row>
    <row r="11" ht="18" customHeight="1" spans="1:4">
      <c r="A11" s="57"/>
      <c r="B11" s="84"/>
      <c r="C11" s="85" t="s">
        <v>134</v>
      </c>
      <c r="D11" s="84"/>
    </row>
    <row r="12" ht="18" customHeight="1" spans="1:4">
      <c r="A12" s="57"/>
      <c r="B12" s="84"/>
      <c r="C12" s="85" t="s">
        <v>135</v>
      </c>
      <c r="D12" s="84"/>
    </row>
    <row r="13" ht="18" customHeight="1" spans="1:4">
      <c r="A13" s="57"/>
      <c r="B13" s="84"/>
      <c r="C13" s="85" t="s">
        <v>136</v>
      </c>
      <c r="D13" s="84"/>
    </row>
    <row r="14" ht="18" customHeight="1" spans="1:4">
      <c r="A14" s="57"/>
      <c r="B14" s="84"/>
      <c r="C14" s="85" t="s">
        <v>137</v>
      </c>
      <c r="D14" s="84"/>
    </row>
    <row r="15" ht="18" customHeight="1" spans="1:4">
      <c r="A15" s="57"/>
      <c r="B15" s="84"/>
      <c r="C15" s="85" t="s">
        <v>138</v>
      </c>
      <c r="D15" s="84"/>
    </row>
    <row r="16" ht="18" customHeight="1" spans="1:4">
      <c r="A16" s="57"/>
      <c r="B16" s="84"/>
      <c r="C16" s="85" t="s">
        <v>139</v>
      </c>
      <c r="D16" s="84"/>
    </row>
    <row r="17" ht="18" customHeight="1" spans="1:4">
      <c r="A17" s="57"/>
      <c r="B17" s="84"/>
      <c r="C17" s="85" t="s">
        <v>140</v>
      </c>
      <c r="D17" s="84"/>
    </row>
    <row r="18" ht="18" customHeight="1" spans="1:4">
      <c r="A18" s="57"/>
      <c r="B18" s="84"/>
      <c r="C18" s="85" t="s">
        <v>141</v>
      </c>
      <c r="D18" s="84"/>
    </row>
    <row r="19" ht="18" customHeight="1" spans="1:4">
      <c r="A19" s="57"/>
      <c r="B19" s="84"/>
      <c r="C19" s="85" t="s">
        <v>142</v>
      </c>
      <c r="D19" s="84"/>
    </row>
    <row r="20" ht="18" customHeight="1" spans="1:4">
      <c r="A20" s="57"/>
      <c r="B20" s="84"/>
      <c r="C20" s="85" t="s">
        <v>143</v>
      </c>
      <c r="D20" s="84"/>
    </row>
    <row r="21" ht="18" customHeight="1" spans="1:4">
      <c r="A21" s="57"/>
      <c r="B21" s="84"/>
      <c r="C21" s="85" t="s">
        <v>144</v>
      </c>
      <c r="D21" s="84"/>
    </row>
    <row r="22" ht="18" customHeight="1" spans="1:4">
      <c r="A22" s="57"/>
      <c r="B22" s="84"/>
      <c r="C22" s="85" t="s">
        <v>145</v>
      </c>
      <c r="D22" s="84"/>
    </row>
    <row r="23" ht="18" customHeight="1" spans="1:4">
      <c r="A23" s="57"/>
      <c r="B23" s="84"/>
      <c r="C23" s="85" t="s">
        <v>146</v>
      </c>
      <c r="D23" s="84"/>
    </row>
    <row r="24" ht="18" customHeight="1" spans="1:4">
      <c r="A24" s="57"/>
      <c r="B24" s="84"/>
      <c r="C24" s="85" t="s">
        <v>147</v>
      </c>
      <c r="D24" s="84"/>
    </row>
    <row r="25" ht="18" customHeight="1" spans="1:4">
      <c r="A25" s="57"/>
      <c r="B25" s="84"/>
      <c r="C25" s="85" t="s">
        <v>148</v>
      </c>
      <c r="D25" s="84"/>
    </row>
    <row r="26" ht="18" customHeight="1" spans="1:4">
      <c r="A26" s="57"/>
      <c r="B26" s="84"/>
      <c r="C26" s="85" t="s">
        <v>149</v>
      </c>
      <c r="D26" s="84"/>
    </row>
    <row r="27" ht="18" customHeight="1" spans="1:4">
      <c r="A27" s="57"/>
      <c r="B27" s="84"/>
      <c r="C27" s="85" t="s">
        <v>150</v>
      </c>
      <c r="D27" s="84"/>
    </row>
    <row r="28" ht="18" customHeight="1" spans="1:4">
      <c r="A28" s="57"/>
      <c r="B28" s="84"/>
      <c r="C28" s="85" t="s">
        <v>151</v>
      </c>
      <c r="D28" s="84"/>
    </row>
    <row r="29" ht="18" customHeight="1" spans="1:4">
      <c r="A29" s="57"/>
      <c r="B29" s="84"/>
      <c r="C29" s="85" t="s">
        <v>152</v>
      </c>
      <c r="D29" s="84"/>
    </row>
    <row r="30" ht="18" customHeight="1" spans="1:4">
      <c r="A30" s="57"/>
      <c r="B30" s="84"/>
      <c r="C30" s="85" t="s">
        <v>153</v>
      </c>
      <c r="D30" s="84"/>
    </row>
    <row r="31" ht="18" customHeight="1" spans="1:4">
      <c r="A31" s="57"/>
      <c r="B31" s="84"/>
      <c r="C31" s="85" t="s">
        <v>154</v>
      </c>
      <c r="D31" s="84"/>
    </row>
    <row r="32" ht="18" customHeight="1" spans="1:4">
      <c r="A32" s="57"/>
      <c r="B32" s="84"/>
      <c r="C32" s="85" t="s">
        <v>155</v>
      </c>
      <c r="D32" s="84"/>
    </row>
    <row r="33" ht="18" customHeight="1" spans="1:4">
      <c r="A33" s="57"/>
      <c r="B33" s="84"/>
      <c r="C33" s="85" t="s">
        <v>156</v>
      </c>
      <c r="D33" s="84"/>
    </row>
    <row r="34" ht="18" customHeight="1" spans="1:4">
      <c r="A34" s="57"/>
      <c r="B34" s="84"/>
      <c r="C34" s="85" t="s">
        <v>157</v>
      </c>
      <c r="D34" s="84"/>
    </row>
    <row r="35" ht="18" customHeight="1" spans="1:4">
      <c r="A35" s="57"/>
      <c r="B35" s="84"/>
      <c r="C35" s="57"/>
      <c r="D35" s="84"/>
    </row>
    <row r="36" ht="26.05" customHeight="1" spans="1:4">
      <c r="A36" s="83" t="s">
        <v>158</v>
      </c>
      <c r="B36" s="84">
        <f>B6</f>
        <v>2897.773436</v>
      </c>
      <c r="C36" s="83" t="s">
        <v>159</v>
      </c>
      <c r="D36" s="84">
        <f>B36</f>
        <v>2897.773436</v>
      </c>
    </row>
    <row r="37" ht="12" customHeight="1" spans="1:3">
      <c r="A37" s="86" t="s">
        <v>160</v>
      </c>
      <c r="C37" s="81"/>
    </row>
    <row r="38" ht="16.5" customHeight="1" spans="1:3">
      <c r="A38" s="87"/>
      <c r="C38" s="81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9" sqref="F19"/>
    </sheetView>
  </sheetViews>
  <sheetFormatPr defaultColWidth="10" defaultRowHeight="13.5"/>
  <cols>
    <col min="1" max="1" width="20.75" style="1" customWidth="1"/>
    <col min="2" max="4" width="11.25" style="1" customWidth="1"/>
    <col min="5" max="11" width="8.8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161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162</v>
      </c>
      <c r="B4" s="13" t="s">
        <v>103</v>
      </c>
      <c r="C4" s="13" t="s">
        <v>163</v>
      </c>
      <c r="D4" s="13"/>
      <c r="E4" s="13"/>
      <c r="F4" s="13" t="s">
        <v>164</v>
      </c>
      <c r="G4" s="13"/>
      <c r="H4" s="13"/>
      <c r="I4" s="14" t="s">
        <v>165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2" customFormat="1" ht="26.1" customHeight="1" spans="1:11">
      <c r="A6" s="70" t="s">
        <v>103</v>
      </c>
      <c r="B6" s="71">
        <v>2897.773436</v>
      </c>
      <c r="C6" s="71">
        <v>2897.773436</v>
      </c>
      <c r="D6" s="72">
        <v>2897.773436</v>
      </c>
      <c r="E6" s="72"/>
      <c r="F6" s="72"/>
      <c r="G6" s="72"/>
      <c r="H6" s="72"/>
      <c r="I6" s="72"/>
      <c r="J6" s="72"/>
      <c r="K6" s="77"/>
    </row>
    <row r="7" s="1" customFormat="1" ht="26.1" customHeight="1" spans="1:11">
      <c r="A7" s="73" t="s">
        <v>3</v>
      </c>
      <c r="B7" s="71">
        <v>2897.773436</v>
      </c>
      <c r="C7" s="71">
        <v>2897.773436</v>
      </c>
      <c r="D7" s="72">
        <v>2897.773436</v>
      </c>
      <c r="E7" s="74"/>
      <c r="F7" s="74"/>
      <c r="G7" s="74"/>
      <c r="H7" s="74"/>
      <c r="I7" s="74"/>
      <c r="J7" s="74"/>
      <c r="K7" s="78"/>
    </row>
    <row r="8" s="1" customFormat="1" ht="26.1" customHeight="1" spans="1:11">
      <c r="A8" s="75"/>
      <c r="B8" s="76"/>
      <c r="C8" s="76"/>
      <c r="D8" s="74"/>
      <c r="E8" s="74"/>
      <c r="F8" s="74"/>
      <c r="G8" s="74"/>
      <c r="H8" s="74"/>
      <c r="I8" s="74"/>
      <c r="J8" s="74"/>
      <c r="K8" s="78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6" sqref="B6:D21"/>
    </sheetView>
  </sheetViews>
  <sheetFormatPr defaultColWidth="10" defaultRowHeight="13.5" outlineLevelCol="4"/>
  <cols>
    <col min="1" max="1" width="8.5" style="1" customWidth="1"/>
    <col min="2" max="2" width="28.625" style="1" customWidth="1"/>
    <col min="3" max="5" width="12" style="1" customWidth="1"/>
    <col min="6" max="16384" width="10" style="1"/>
  </cols>
  <sheetData>
    <row r="1" s="1" customFormat="1" ht="16.35" customHeight="1" spans="1:1">
      <c r="A1" s="53"/>
    </row>
    <row r="2" s="1" customFormat="1" ht="26.1" customHeight="1" spans="1:5">
      <c r="A2" s="3" t="s">
        <v>166</v>
      </c>
      <c r="B2" s="3"/>
      <c r="C2" s="3"/>
      <c r="D2" s="3"/>
      <c r="E2" s="3"/>
    </row>
    <row r="3" s="1" customFormat="1" ht="24.95" customHeight="1" spans="1:5">
      <c r="A3" s="2"/>
      <c r="B3" s="2"/>
      <c r="C3" s="54" t="s">
        <v>37</v>
      </c>
      <c r="D3" s="54"/>
      <c r="E3" s="54"/>
    </row>
    <row r="4" s="1" customFormat="1" ht="26.1" customHeight="1" spans="1:5">
      <c r="A4" s="34" t="s">
        <v>98</v>
      </c>
      <c r="B4" s="34"/>
      <c r="C4" s="34" t="s">
        <v>163</v>
      </c>
      <c r="D4" s="34"/>
      <c r="E4" s="34"/>
    </row>
    <row r="5" s="1" customFormat="1" ht="26.1" customHeight="1" spans="1:5">
      <c r="A5" s="55" t="s">
        <v>167</v>
      </c>
      <c r="B5" s="55" t="s">
        <v>168</v>
      </c>
      <c r="C5" s="41" t="s">
        <v>103</v>
      </c>
      <c r="D5" s="55" t="s">
        <v>100</v>
      </c>
      <c r="E5" s="55" t="s">
        <v>101</v>
      </c>
    </row>
    <row r="6" s="52" customFormat="1" ht="26.1" customHeight="1" spans="1:5">
      <c r="A6" s="56"/>
      <c r="B6" s="55" t="s">
        <v>103</v>
      </c>
      <c r="C6" s="41">
        <v>2897.773436</v>
      </c>
      <c r="D6" s="41">
        <f>D7</f>
        <v>2897.773436</v>
      </c>
      <c r="E6" s="41"/>
    </row>
    <row r="7" s="1" customFormat="1" ht="26.1" customHeight="1" spans="1:5">
      <c r="A7" s="57"/>
      <c r="B7" s="58" t="s">
        <v>169</v>
      </c>
      <c r="C7" s="25">
        <v>2897.773436</v>
      </c>
      <c r="D7" s="25">
        <f>D8</f>
        <v>2897.773436</v>
      </c>
      <c r="E7" s="25"/>
    </row>
    <row r="8" s="1" customFormat="1" ht="26.1" customHeight="1" spans="1:5">
      <c r="A8" s="59">
        <v>205</v>
      </c>
      <c r="B8" s="60" t="s">
        <v>104</v>
      </c>
      <c r="C8" s="25">
        <v>2897.773436</v>
      </c>
      <c r="D8" s="25">
        <f>D9+D11+D15+D19</f>
        <v>2897.773436</v>
      </c>
      <c r="E8" s="25"/>
    </row>
    <row r="9" s="1" customFormat="1" ht="26.1" customHeight="1" spans="1:5">
      <c r="A9" s="61">
        <v>20502</v>
      </c>
      <c r="B9" s="60" t="s">
        <v>105</v>
      </c>
      <c r="C9" s="25">
        <v>2169.623955</v>
      </c>
      <c r="D9" s="25">
        <f>D10</f>
        <v>2169.623955</v>
      </c>
      <c r="E9" s="25"/>
    </row>
    <row r="10" s="1" customFormat="1" ht="26.1" customHeight="1" spans="1:5">
      <c r="A10" s="62">
        <v>2050203</v>
      </c>
      <c r="B10" s="63" t="s">
        <v>106</v>
      </c>
      <c r="C10" s="25">
        <v>2169.623955</v>
      </c>
      <c r="D10" s="25">
        <f>'7'!D8+'7'!D9+'7'!D10+'7'!D11+'7'!E29</f>
        <v>2169.623955</v>
      </c>
      <c r="E10" s="25"/>
    </row>
    <row r="11" s="1" customFormat="1" ht="26.1" customHeight="1" spans="1:5">
      <c r="A11" s="59" t="s">
        <v>170</v>
      </c>
      <c r="B11" s="60" t="s">
        <v>107</v>
      </c>
      <c r="C11" s="25">
        <v>323.133403</v>
      </c>
      <c r="D11" s="25">
        <f>D12</f>
        <v>323.133403</v>
      </c>
      <c r="E11" s="25"/>
    </row>
    <row r="12" s="1" customFormat="1" ht="26.1" customHeight="1" spans="1:5">
      <c r="A12" s="61">
        <v>20805</v>
      </c>
      <c r="B12" s="60" t="s">
        <v>108</v>
      </c>
      <c r="C12" s="25">
        <v>323.133403</v>
      </c>
      <c r="D12" s="25">
        <f>D13+D14</f>
        <v>323.133403</v>
      </c>
      <c r="E12" s="25"/>
    </row>
    <row r="13" s="1" customFormat="1" ht="26.1" customHeight="1" spans="1:5">
      <c r="A13" s="62">
        <v>2080505</v>
      </c>
      <c r="B13" s="64" t="s">
        <v>109</v>
      </c>
      <c r="C13" s="25">
        <v>300.240096</v>
      </c>
      <c r="D13" s="25">
        <f>'7'!D12</f>
        <v>300.240096</v>
      </c>
      <c r="E13" s="25"/>
    </row>
    <row r="14" s="1" customFormat="1" ht="26.1" customHeight="1" spans="1:5">
      <c r="A14" s="62">
        <v>2089999</v>
      </c>
      <c r="B14" s="63" t="s">
        <v>110</v>
      </c>
      <c r="C14" s="25">
        <v>22.893307</v>
      </c>
      <c r="D14" s="25">
        <f>'7'!D15</f>
        <v>22.893307</v>
      </c>
      <c r="E14" s="25"/>
    </row>
    <row r="15" s="1" customFormat="1" ht="26.1" customHeight="1" spans="1:5">
      <c r="A15" s="65">
        <v>210</v>
      </c>
      <c r="B15" s="60" t="s">
        <v>111</v>
      </c>
      <c r="C15" s="25">
        <v>162.010486</v>
      </c>
      <c r="D15" s="25">
        <f>D16</f>
        <v>162.010486</v>
      </c>
      <c r="E15" s="25"/>
    </row>
    <row r="16" s="1" customFormat="1" ht="26.1" customHeight="1" spans="1:5">
      <c r="A16" s="66">
        <v>21011</v>
      </c>
      <c r="B16" s="60" t="s">
        <v>112</v>
      </c>
      <c r="C16" s="25">
        <v>162.010486</v>
      </c>
      <c r="D16" s="25">
        <f>D17+D18</f>
        <v>162.010486</v>
      </c>
      <c r="E16" s="25"/>
    </row>
    <row r="17" s="1" customFormat="1" ht="26.1" customHeight="1" spans="1:5">
      <c r="A17" s="62">
        <v>2101102</v>
      </c>
      <c r="B17" s="63" t="s">
        <v>113</v>
      </c>
      <c r="C17" s="25">
        <v>124.480474</v>
      </c>
      <c r="D17" s="25">
        <f>'7'!D13+'7'!D36</f>
        <v>124.480474</v>
      </c>
      <c r="E17" s="25"/>
    </row>
    <row r="18" s="1" customFormat="1" ht="26.1" customHeight="1" spans="1:5">
      <c r="A18" s="62">
        <v>2101103</v>
      </c>
      <c r="B18" s="63" t="s">
        <v>114</v>
      </c>
      <c r="C18" s="25">
        <v>37.530012</v>
      </c>
      <c r="D18" s="25">
        <f>'7'!D14</f>
        <v>37.530012</v>
      </c>
      <c r="E18" s="25"/>
    </row>
    <row r="19" s="1" customFormat="1" ht="26.1" customHeight="1" spans="1:5">
      <c r="A19" s="67" t="s">
        <v>171</v>
      </c>
      <c r="B19" s="60" t="s">
        <v>115</v>
      </c>
      <c r="C19" s="10">
        <v>243.005592</v>
      </c>
      <c r="D19" s="10">
        <f>D20</f>
        <v>243.005592</v>
      </c>
      <c r="E19" s="10"/>
    </row>
    <row r="20" s="1" customFormat="1" ht="26.1" customHeight="1" spans="1:5">
      <c r="A20" s="67" t="s">
        <v>172</v>
      </c>
      <c r="B20" s="60" t="s">
        <v>116</v>
      </c>
      <c r="C20" s="25">
        <v>243.005592</v>
      </c>
      <c r="D20" s="25">
        <f>D21</f>
        <v>243.005592</v>
      </c>
      <c r="E20" s="25"/>
    </row>
    <row r="21" s="1" customFormat="1" ht="26.1" customHeight="1" spans="1:5">
      <c r="A21" s="68" t="s">
        <v>173</v>
      </c>
      <c r="B21" s="63" t="s">
        <v>117</v>
      </c>
      <c r="C21" s="10">
        <v>243.005592</v>
      </c>
      <c r="D21" s="10">
        <f>'7'!D16</f>
        <v>243.005592</v>
      </c>
      <c r="E21" s="10"/>
    </row>
    <row r="22" s="1" customFormat="1" ht="26.1" customHeight="1" spans="1:5">
      <c r="A22" s="69"/>
      <c r="B22" s="6"/>
      <c r="C22" s="25"/>
      <c r="D22" s="25"/>
      <c r="E22" s="25"/>
    </row>
    <row r="23" s="1" customFormat="1" ht="26.1" customHeight="1" spans="1:5">
      <c r="A23" s="69"/>
      <c r="B23" s="6"/>
      <c r="C23" s="25"/>
      <c r="D23" s="25"/>
      <c r="E23" s="69"/>
    </row>
    <row r="24" s="1" customFormat="1" ht="16.35" customHeight="1"/>
    <row r="25" s="1" customFormat="1" ht="16.35" customHeight="1" spans="1:5">
      <c r="A25" s="2" t="s">
        <v>87</v>
      </c>
      <c r="B25" s="2"/>
      <c r="C25" s="2"/>
      <c r="D25" s="2"/>
      <c r="E25" s="2"/>
    </row>
  </sheetData>
  <mergeCells count="5">
    <mergeCell ref="A2:E2"/>
    <mergeCell ref="C3:E3"/>
    <mergeCell ref="A4:B4"/>
    <mergeCell ref="C4:E4"/>
    <mergeCell ref="A25:E25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H14" sqref="H14"/>
    </sheetView>
  </sheetViews>
  <sheetFormatPr defaultColWidth="10" defaultRowHeight="13.5" outlineLevelCol="4"/>
  <cols>
    <col min="1" max="1" width="10.75" style="26" customWidth="1"/>
    <col min="2" max="2" width="23.875" style="29" customWidth="1"/>
    <col min="3" max="5" width="14.5" style="26" customWidth="1"/>
    <col min="6" max="6" width="10" style="26"/>
    <col min="7" max="7" width="10.375" style="26"/>
    <col min="8" max="16384" width="10" style="26"/>
  </cols>
  <sheetData>
    <row r="1" s="26" customFormat="1" ht="20.7" customHeight="1" spans="1:5">
      <c r="A1" s="2"/>
      <c r="B1" s="30"/>
      <c r="C1" s="2"/>
      <c r="D1" s="2"/>
      <c r="E1" s="2"/>
    </row>
    <row r="2" s="26" customFormat="1" ht="26.05" customHeight="1" spans="1:5">
      <c r="A2" s="3" t="s">
        <v>174</v>
      </c>
      <c r="B2" s="3"/>
      <c r="C2" s="3"/>
      <c r="D2" s="3"/>
      <c r="E2" s="3"/>
    </row>
    <row r="3" s="26" customFormat="1" ht="18" customHeight="1" spans="1:5">
      <c r="A3" s="2"/>
      <c r="B3" s="30"/>
      <c r="C3" s="2"/>
      <c r="D3" s="2"/>
      <c r="E3" s="4" t="s">
        <v>37</v>
      </c>
    </row>
    <row r="4" s="26" customFormat="1" ht="18" customHeight="1" spans="1:5">
      <c r="A4" s="31" t="s">
        <v>175</v>
      </c>
      <c r="B4" s="32"/>
      <c r="C4" s="33" t="s">
        <v>176</v>
      </c>
      <c r="D4" s="34"/>
      <c r="E4" s="34"/>
    </row>
    <row r="5" s="26" customFormat="1" ht="18" customHeight="1" spans="1:5">
      <c r="A5" s="31" t="s">
        <v>167</v>
      </c>
      <c r="B5" s="35" t="s">
        <v>168</v>
      </c>
      <c r="C5" s="33" t="s">
        <v>103</v>
      </c>
      <c r="D5" s="34" t="s">
        <v>177</v>
      </c>
      <c r="E5" s="34" t="s">
        <v>178</v>
      </c>
    </row>
    <row r="6" s="27" customFormat="1" ht="18" customHeight="1" spans="1:5">
      <c r="A6" s="31"/>
      <c r="B6" s="36" t="s">
        <v>103</v>
      </c>
      <c r="C6" s="37">
        <f>D6+E6</f>
        <v>2897.773436</v>
      </c>
      <c r="D6" s="38">
        <f>D7+D17+D33</f>
        <v>2882.761431</v>
      </c>
      <c r="E6" s="38">
        <f>E7+E17+E33</f>
        <v>15.012005</v>
      </c>
    </row>
    <row r="7" s="26" customFormat="1" ht="18" customHeight="1" spans="1:5">
      <c r="A7" s="39" t="s">
        <v>179</v>
      </c>
      <c r="B7" s="40" t="s">
        <v>180</v>
      </c>
      <c r="C7" s="37">
        <f t="shared" ref="C7:C17" si="0">D7+E7</f>
        <v>2880.253496</v>
      </c>
      <c r="D7" s="41">
        <f>SUM(D8:D16)</f>
        <v>2880.253496</v>
      </c>
      <c r="E7" s="38"/>
    </row>
    <row r="8" s="26" customFormat="1" ht="18" customHeight="1" spans="1:5">
      <c r="A8" s="42" t="s">
        <v>181</v>
      </c>
      <c r="B8" s="43" t="s">
        <v>182</v>
      </c>
      <c r="C8" s="37">
        <f t="shared" si="0"/>
        <v>929.196</v>
      </c>
      <c r="D8" s="44">
        <v>929.196</v>
      </c>
      <c r="E8" s="45"/>
    </row>
    <row r="9" s="26" customFormat="1" ht="18" customHeight="1" spans="1:5">
      <c r="A9" s="42" t="s">
        <v>183</v>
      </c>
      <c r="B9" s="43" t="s">
        <v>184</v>
      </c>
      <c r="C9" s="37">
        <f t="shared" si="0"/>
        <v>300.78195</v>
      </c>
      <c r="D9" s="44">
        <f>171.2166+129.56535</f>
        <v>300.78195</v>
      </c>
      <c r="E9" s="45"/>
    </row>
    <row r="10" s="26" customFormat="1" ht="18" customHeight="1" spans="1:5">
      <c r="A10" s="42" t="s">
        <v>185</v>
      </c>
      <c r="B10" s="43" t="s">
        <v>186</v>
      </c>
      <c r="C10" s="37">
        <f t="shared" si="0"/>
        <v>470.2624</v>
      </c>
      <c r="D10" s="44">
        <f>148.546+321.7164</f>
        <v>470.2624</v>
      </c>
      <c r="E10" s="45"/>
    </row>
    <row r="11" s="26" customFormat="1" ht="18" customHeight="1" spans="1:5">
      <c r="A11" s="42" t="s">
        <v>187</v>
      </c>
      <c r="B11" s="43" t="s">
        <v>188</v>
      </c>
      <c r="C11" s="37">
        <f t="shared" si="0"/>
        <v>454.3716</v>
      </c>
      <c r="D11" s="44">
        <v>454.3716</v>
      </c>
      <c r="E11" s="45"/>
    </row>
    <row r="12" s="26" customFormat="1" ht="18" customHeight="1" spans="1:5">
      <c r="A12" s="42" t="s">
        <v>189</v>
      </c>
      <c r="B12" s="43" t="s">
        <v>190</v>
      </c>
      <c r="C12" s="37">
        <f t="shared" si="0"/>
        <v>300.240096</v>
      </c>
      <c r="D12" s="44">
        <v>300.240096</v>
      </c>
      <c r="E12" s="45"/>
    </row>
    <row r="13" s="26" customFormat="1" ht="18" customHeight="1" spans="1:5">
      <c r="A13" s="42" t="s">
        <v>191</v>
      </c>
      <c r="B13" s="43" t="s">
        <v>192</v>
      </c>
      <c r="C13" s="37">
        <f t="shared" si="0"/>
        <v>121.972539</v>
      </c>
      <c r="D13" s="44">
        <v>121.972539</v>
      </c>
      <c r="E13" s="45"/>
    </row>
    <row r="14" s="26" customFormat="1" ht="18" customHeight="1" spans="1:5">
      <c r="A14" s="42" t="s">
        <v>193</v>
      </c>
      <c r="B14" s="43" t="s">
        <v>194</v>
      </c>
      <c r="C14" s="37">
        <f t="shared" si="0"/>
        <v>37.530012</v>
      </c>
      <c r="D14" s="44">
        <v>37.530012</v>
      </c>
      <c r="E14" s="45"/>
    </row>
    <row r="15" s="26" customFormat="1" ht="18" customHeight="1" spans="1:5">
      <c r="A15" s="42" t="s">
        <v>195</v>
      </c>
      <c r="B15" s="43" t="s">
        <v>196</v>
      </c>
      <c r="C15" s="37">
        <f t="shared" si="0"/>
        <v>22.893307</v>
      </c>
      <c r="D15" s="44">
        <f>13.135504+9.757803</f>
        <v>22.893307</v>
      </c>
      <c r="E15" s="45"/>
    </row>
    <row r="16" s="26" customFormat="1" ht="18" customHeight="1" spans="1:5">
      <c r="A16" s="42" t="s">
        <v>197</v>
      </c>
      <c r="B16" s="43" t="s">
        <v>198</v>
      </c>
      <c r="C16" s="37">
        <f t="shared" si="0"/>
        <v>243.005592</v>
      </c>
      <c r="D16" s="44">
        <v>243.005592</v>
      </c>
      <c r="E16" s="45"/>
    </row>
    <row r="17" s="26" customFormat="1" ht="18" customHeight="1" spans="1:5">
      <c r="A17" s="39" t="s">
        <v>199</v>
      </c>
      <c r="B17" s="40" t="s">
        <v>200</v>
      </c>
      <c r="C17" s="37">
        <f t="shared" si="0"/>
        <v>15.012005</v>
      </c>
      <c r="D17" s="38"/>
      <c r="E17" s="41">
        <f>SUM(E18:E32)</f>
        <v>15.012005</v>
      </c>
    </row>
    <row r="18" s="28" customFormat="1" ht="18" customHeight="1" spans="1:5">
      <c r="A18" s="46">
        <v>30201</v>
      </c>
      <c r="B18" s="47" t="s">
        <v>201</v>
      </c>
      <c r="C18" s="48"/>
      <c r="D18" s="48"/>
      <c r="E18" s="48"/>
    </row>
    <row r="19" s="28" customFormat="1" ht="18" customHeight="1" spans="1:5">
      <c r="A19" s="46">
        <v>30202</v>
      </c>
      <c r="B19" s="47" t="s">
        <v>202</v>
      </c>
      <c r="C19" s="48"/>
      <c r="D19" s="48"/>
      <c r="E19" s="48"/>
    </row>
    <row r="20" s="28" customFormat="1" ht="18" customHeight="1" spans="1:5">
      <c r="A20" s="46">
        <v>30203</v>
      </c>
      <c r="B20" s="47" t="s">
        <v>203</v>
      </c>
      <c r="C20" s="48"/>
      <c r="D20" s="48"/>
      <c r="E20" s="48"/>
    </row>
    <row r="21" s="28" customFormat="1" ht="18" customHeight="1" spans="1:5">
      <c r="A21" s="46">
        <v>30206</v>
      </c>
      <c r="B21" s="47" t="s">
        <v>204</v>
      </c>
      <c r="C21" s="48"/>
      <c r="D21" s="48"/>
      <c r="E21" s="48"/>
    </row>
    <row r="22" s="28" customFormat="1" ht="18" customHeight="1" spans="1:5">
      <c r="A22" s="46">
        <v>30207</v>
      </c>
      <c r="B22" s="47" t="s">
        <v>205</v>
      </c>
      <c r="C22" s="48"/>
      <c r="D22" s="48"/>
      <c r="E22" s="48"/>
    </row>
    <row r="23" s="28" customFormat="1" ht="18" customHeight="1" spans="1:5">
      <c r="A23" s="46">
        <v>30208</v>
      </c>
      <c r="B23" s="47" t="s">
        <v>206</v>
      </c>
      <c r="C23" s="48"/>
      <c r="D23" s="48"/>
      <c r="E23" s="48"/>
    </row>
    <row r="24" s="28" customFormat="1" ht="18" customHeight="1" spans="1:5">
      <c r="A24" s="46">
        <v>30211</v>
      </c>
      <c r="B24" s="47" t="s">
        <v>207</v>
      </c>
      <c r="C24" s="48"/>
      <c r="D24" s="48"/>
      <c r="E24" s="48"/>
    </row>
    <row r="25" s="28" customFormat="1" ht="18" customHeight="1" spans="1:5">
      <c r="A25" s="46">
        <v>30213</v>
      </c>
      <c r="B25" s="47" t="s">
        <v>208</v>
      </c>
      <c r="C25" s="48"/>
      <c r="D25" s="48"/>
      <c r="E25" s="48"/>
    </row>
    <row r="26" s="28" customFormat="1" ht="18" customHeight="1" spans="1:5">
      <c r="A26" s="46">
        <v>30216</v>
      </c>
      <c r="B26" s="47" t="s">
        <v>209</v>
      </c>
      <c r="C26" s="48"/>
      <c r="D26" s="48"/>
      <c r="E26" s="48"/>
    </row>
    <row r="27" s="28" customFormat="1" ht="18" customHeight="1" spans="1:5">
      <c r="A27" s="46">
        <v>30217</v>
      </c>
      <c r="B27" s="47" t="s">
        <v>210</v>
      </c>
      <c r="C27" s="48"/>
      <c r="D27" s="48"/>
      <c r="E27" s="48"/>
    </row>
    <row r="28" s="28" customFormat="1" ht="18" customHeight="1" spans="1:5">
      <c r="A28" s="46">
        <v>30226</v>
      </c>
      <c r="B28" s="47" t="s">
        <v>211</v>
      </c>
      <c r="C28" s="48"/>
      <c r="D28" s="48"/>
      <c r="E28" s="48"/>
    </row>
    <row r="29" s="28" customFormat="1" ht="18" customHeight="1" spans="1:5">
      <c r="A29" s="46">
        <v>30228</v>
      </c>
      <c r="B29" s="47" t="s">
        <v>212</v>
      </c>
      <c r="C29" s="49">
        <f>E29</f>
        <v>15.012005</v>
      </c>
      <c r="D29" s="48"/>
      <c r="E29" s="48">
        <v>15.012005</v>
      </c>
    </row>
    <row r="30" s="28" customFormat="1" ht="18" customHeight="1" spans="1:5">
      <c r="A30" s="46">
        <v>30229</v>
      </c>
      <c r="B30" s="47" t="s">
        <v>213</v>
      </c>
      <c r="C30" s="48"/>
      <c r="D30" s="48"/>
      <c r="E30" s="48"/>
    </row>
    <row r="31" s="28" customFormat="1" ht="18" customHeight="1" spans="1:5">
      <c r="A31" s="46">
        <v>30239</v>
      </c>
      <c r="B31" s="47" t="s">
        <v>214</v>
      </c>
      <c r="C31" s="48"/>
      <c r="D31" s="48"/>
      <c r="E31" s="48"/>
    </row>
    <row r="32" s="28" customFormat="1" ht="18" customHeight="1" spans="1:5">
      <c r="A32" s="50" t="s">
        <v>215</v>
      </c>
      <c r="B32" s="47" t="s">
        <v>216</v>
      </c>
      <c r="C32" s="48"/>
      <c r="D32" s="48"/>
      <c r="E32" s="48"/>
    </row>
    <row r="33" s="27" customFormat="1" ht="18" customHeight="1" spans="1:5">
      <c r="A33" s="39" t="s">
        <v>217</v>
      </c>
      <c r="B33" s="40" t="s">
        <v>218</v>
      </c>
      <c r="C33" s="51">
        <f>D33</f>
        <v>2.507935</v>
      </c>
      <c r="D33" s="51">
        <f>SUM(D34:D37)</f>
        <v>2.507935</v>
      </c>
      <c r="E33" s="37"/>
    </row>
    <row r="34" s="28" customFormat="1" ht="18" customHeight="1" spans="1:5">
      <c r="A34" s="46">
        <v>30301</v>
      </c>
      <c r="B34" s="47" t="s">
        <v>219</v>
      </c>
      <c r="C34" s="48"/>
      <c r="D34" s="48"/>
      <c r="E34" s="49"/>
    </row>
    <row r="35" s="28" customFormat="1" ht="18" customHeight="1" spans="1:5">
      <c r="A35" s="46" t="s">
        <v>220</v>
      </c>
      <c r="B35" s="47" t="s">
        <v>221</v>
      </c>
      <c r="C35" s="48"/>
      <c r="D35" s="48"/>
      <c r="E35" s="49"/>
    </row>
    <row r="36" s="28" customFormat="1" ht="18" customHeight="1" spans="1:5">
      <c r="A36" s="46" t="s">
        <v>222</v>
      </c>
      <c r="B36" s="47" t="s">
        <v>223</v>
      </c>
      <c r="C36" s="51">
        <f>D36</f>
        <v>2.507935</v>
      </c>
      <c r="D36" s="48">
        <v>2.507935</v>
      </c>
      <c r="E36" s="49"/>
    </row>
    <row r="37" s="28" customFormat="1" ht="18" customHeight="1" spans="1:5">
      <c r="A37" s="46" t="s">
        <v>224</v>
      </c>
      <c r="B37" s="47" t="s">
        <v>225</v>
      </c>
      <c r="C37" s="48"/>
      <c r="D37" s="48"/>
      <c r="E37" s="49"/>
    </row>
    <row r="38" s="26" customFormat="1" ht="16.35" customHeight="1" spans="1:5">
      <c r="A38" s="2"/>
      <c r="B38" s="30"/>
      <c r="C38" s="2"/>
      <c r="D38" s="2"/>
      <c r="E38" s="2"/>
    </row>
    <row r="39" s="26" customFormat="1" ht="16.35" customHeight="1" spans="1:5">
      <c r="A39" s="2" t="s">
        <v>87</v>
      </c>
      <c r="B39" s="30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宇天</cp:lastModifiedBy>
  <dcterms:created xsi:type="dcterms:W3CDTF">2024-01-16T21:48:00Z</dcterms:created>
  <dcterms:modified xsi:type="dcterms:W3CDTF">2025-03-25T08:36:56Z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