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firstSheet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<sst xmlns="http://schemas.openxmlformats.org/spreadsheetml/2006/main" count="345" uniqueCount="259">
  <si>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</si>
  <si>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</si>
  <si>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620722701001</t>
  </si>
  <si>
    <t>单位名称：</t>
  </si>
  <si>
    <t>民乐县教育局</t>
  </si>
  <si>
    <t>部门预算公开表</t>
  </si>
  <si>
    <t xml:space="preserve">     </t>
  </si>
  <si>
    <t>编制日期：</t>
  </si>
  <si>
    <t>部门领导：</t>
  </si>
  <si>
    <t>穆尚余</t>
  </si>
  <si>
    <t>财务负责人：</t>
  </si>
  <si>
    <t>张娟</t>
  </si>
  <si>
    <t>制表人：</t>
  </si>
  <si>
    <t>王兴武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</si>
  <si>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</si>
  <si>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</si>
  <si>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</si>
  <si>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</si>
  <si>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</si>
  <si>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</si>
  <si>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</si>
  <si>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</si>
  <si>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</si>
  <si>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</si>
  <si>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</si>
  <si>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</si>
  <si>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</si>
  <si>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</si>
  <si>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</si>
  <si>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</si>
  <si>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</si>
  <si>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</si>
  <si>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</si>
  <si>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</si>
  <si>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</si>
  <si>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</si>
  <si>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</si>
  <si>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</si>
  <si>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</si>
  <si>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</si>
  <si>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</si>
  <si>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</si>
  <si>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</si>
  <si>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</si>
  <si>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</si>
  <si>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</si>
  <si>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</si>
  <si>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</si>
  <si>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</si>
  <si>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</si>
  <si>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</si>
  <si>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</si>
  <si>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</si>
  <si>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</si>
  <si>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</si>
  <si>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</si>
  <si>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</si>
  <si>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</si>
  <si>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</si>
  <si>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</si>
  <si>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</si>
  <si>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</si>
  <si>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</si>
  <si>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</si>
  <si>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</si>
  <si>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</si>
  <si>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</si>
  <si>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</si>
  <si>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</si>
  <si>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</si>
  <si>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</si>
  <si>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</si>
  <si>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</si>
  <si>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</si>
  <si>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</si>
  <si>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</si>
  <si>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</si>
  <si>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</si>
  <si>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</si>
  <si>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</si>
  <si>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</si>
  <si>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</si>
  <si>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</si>
  <si>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</si>
  <si>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</si>
  <si>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</si>
  <si>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</si>
  <si>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</si>
  <si>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</si>
  <si>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</si>
  <si>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</si>
  <si>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</si>
  <si>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</si>
  <si>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</si>
  <si>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</si>
  <si>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</si>
  <si>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</si>
  <si>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</si>
  <si>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</si>
  <si>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</si>
  <si>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</si>
  <si>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</si>
  <si>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</si>
  <si>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</si>
  <si>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</si>
  <si>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2050101行政运行</t>
  </si>
  <si>
    <t>2050102一般行政管理事务</t>
  </si>
  <si>
    <t>2050103 机关服务</t>
  </si>
  <si>
    <t>2050201学前教育</t>
  </si>
  <si>
    <t>2050202小学教育</t>
  </si>
  <si>
    <t>2050203初中教育</t>
  </si>
  <si>
    <t>2050204高中教育</t>
  </si>
  <si>
    <t>2050302中等职业教育</t>
  </si>
  <si>
    <t xml:space="preserve"> 2080505  机关事业单位基本养老保险缴费支出</t>
  </si>
  <si>
    <t xml:space="preserve"> 2101201  财政对职工基本医疗保险基金的补助</t>
  </si>
  <si>
    <t xml:space="preserve"> 2101103  公务员医疗补助</t>
  </si>
  <si>
    <t xml:space="preserve"> 2210201   住房公积金</t>
  </si>
  <si>
    <t xml:space="preserve"> 2082701  财政对失业保险基金的补助</t>
  </si>
  <si>
    <t xml:space="preserve"> 2082702  财政对工伤保险基金的补助</t>
  </si>
  <si>
    <t xml:space="preserve">    2080801死亡抚恤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</si>
  <si>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</si>
  <si>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</si>
  <si>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</si>
  <si>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</si>
  <si>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</si>
  <si>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</si>
  <si>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</si>
  <si>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</si>
  <si>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</si>
  <si>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</si>
  <si>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</si>
  <si>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</si>
  <si>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</si>
  <si>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</si>
  <si>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</si>
  <si>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</si>
  <si>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</si>
  <si>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</si>
  <si>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</si>
  <si>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</si>
  <si>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</si>
  <si>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</si>
  <si>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</si>
  <si>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</si>
  <si>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</si>
  <si>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</si>
  <si>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</si>
  <si>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</si>
  <si>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</si>
  <si>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</si>
  <si>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</si>
  <si>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</si>
  <si>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</si>
  <si>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</si>
  <si>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</si>
  <si>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</si>
  <si>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</si>
  <si>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</si>
  <si>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</si>
  <si>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</si>
  <si>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</si>
  <si>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</si>
  <si>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</si>
  <si>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</si>
  <si>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</si>
  <si>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</si>
  <si>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</si>
  <si>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</si>
  <si>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</si>
  <si>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</si>
  <si>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</si>
  <si>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行政运行</t>
  </si>
  <si>
    <t>一般行政管理事务</t>
  </si>
  <si>
    <t>机关服务</t>
  </si>
  <si>
    <t>学前教育</t>
  </si>
  <si>
    <t>小学教育</t>
  </si>
  <si>
    <t>初中教育</t>
  </si>
  <si>
    <t>高中教育</t>
  </si>
  <si>
    <t>中等职业教育</t>
  </si>
  <si>
    <t>机关事业单位基本养老保险缴费支出</t>
  </si>
  <si>
    <t>财政对职工基本医疗保险基金的补助</t>
  </si>
  <si>
    <t>公务员医疗补助</t>
  </si>
  <si>
    <t>住房公积金</t>
  </si>
  <si>
    <t>财政对失业保险基金的补助</t>
  </si>
  <si>
    <t>财政对工伤保险基金的补助</t>
  </si>
  <si>
    <t>死亡抚恤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</si>
  <si>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</si>
  <si>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</si>
  <si>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</si>
  <si>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</si>
  <si>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</si>
  <si>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</si>
  <si>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</si>
  <si>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</si>
  <si>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</si>
  <si>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</si>
  <si>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</si>
  <si>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</si>
  <si>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</si>
  <si>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</si>
  <si>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</si>
  <si>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</si>
  <si>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</si>
  <si>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</si>
  <si>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</si>
  <si>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</si>
  <si>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</si>
  <si>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</si>
  <si>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</si>
  <si>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</si>
  <si>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</si>
  <si>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</si>
  <si>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</si>
  <si>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</si>
  <si>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</si>
  <si>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</si>
  <si>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</si>
  <si>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</si>
  <si>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</si>
  <si>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</si>
  <si>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</si>
  <si>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</si>
  <si>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</si>
  <si>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</si>
  <si>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</si>
  <si>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</si>
  <si>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</si>
  <si>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</si>
  <si>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</si>
  <si>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</si>
  <si>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</si>
  <si>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</si>
  <si>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</si>
  <si>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</si>
  <si>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</si>
  <si>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</si>
  <si>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</si>
  <si>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</si>
  <si>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</si>
  <si>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</si>
  <si>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</si>
  <si>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</si>
  <si>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</si>
  <si>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</si>
  <si>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</si>
  <si>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</si>
  <si>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</si>
  <si>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</si>
  <si>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</si>
  <si>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无政府性基金预算支出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</si>
  <si>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</si>
  <si>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</si>
  <si>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</si>
  <si>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</si>
  <si>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</si>
  <si>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无此项支出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</si>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</sst>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5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Hiragino Sans GB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9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178" fontId="22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9" sqref="L9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9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93" t="s">
        <v>1</v>
      </c>
      <c r="C3" s="99" t="s">
        <v>2</v>
      </c>
      <c r="D3" s="94"/>
      <c r="E3" s="93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93" t="s">
        <v>3</v>
      </c>
      <c r="C4" s="93" t="s">
        <v>4</v>
      </c>
      <c r="D4" s="93"/>
      <c r="E4" s="93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95" t="s">
        <v>5</v>
      </c>
      <c r="C6" s="95"/>
      <c r="D6" s="95"/>
      <c r="E6" s="95"/>
      <c r="F6" s="95"/>
      <c r="G6" s="95"/>
      <c r="H6" s="95"/>
      <c r="I6" s="95"/>
      <c r="J6" s="95"/>
      <c r="K6" s="95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93" t="s">
        <v>6</v>
      </c>
      <c r="C10" s="93"/>
      <c r="D10" s="93"/>
      <c r="E10" s="93"/>
      <c r="F10" s="96" t="s">
        <v>7</v>
      </c>
      <c r="G10" s="97">
        <v>45680</v>
      </c>
      <c r="H10" s="93"/>
      <c r="I10" s="93"/>
      <c r="J10" s="93"/>
      <c r="K10" s="20"/>
    </row>
    <row r="11" s="1" customFormat="1" ht="26.05" customHeight="1" spans="1:11">
      <c r="A11" s="20"/>
      <c r="B11" s="93"/>
      <c r="C11" s="93"/>
      <c r="D11" s="93"/>
      <c r="E11" s="93"/>
      <c r="F11" s="93"/>
      <c r="G11" s="93"/>
      <c r="H11" s="93"/>
      <c r="I11" s="93"/>
      <c r="J11" s="93"/>
      <c r="K11" s="20"/>
    </row>
    <row r="12" s="1" customFormat="1" ht="26.05" customHeight="1" spans="1:11">
      <c r="A12" s="20"/>
      <c r="B12" s="96" t="s">
        <v>8</v>
      </c>
      <c r="C12" s="98" t="s">
        <v>9</v>
      </c>
      <c r="D12" s="93"/>
      <c r="E12" s="96" t="s">
        <v>10</v>
      </c>
      <c r="F12" s="93" t="s">
        <v>11</v>
      </c>
      <c r="G12" s="93"/>
      <c r="H12" s="96" t="s">
        <v>12</v>
      </c>
      <c r="I12" s="93" t="s">
        <v>13</v>
      </c>
      <c r="J12" s="93"/>
      <c r="K12" s="20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7" sqref="E17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237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164</v>
      </c>
      <c r="B4" s="5" t="s">
        <v>238</v>
      </c>
      <c r="C4" s="5"/>
      <c r="D4" s="5"/>
      <c r="E4" s="5"/>
      <c r="F4" s="5"/>
      <c r="G4" s="5" t="s">
        <v>239</v>
      </c>
      <c r="H4" s="5" t="s">
        <v>220</v>
      </c>
    </row>
    <row r="5" s="1" customFormat="1" ht="26.05" customHeight="1" spans="1:8">
      <c r="A5" s="5"/>
      <c r="B5" s="5" t="s">
        <v>104</v>
      </c>
      <c r="C5" s="5" t="s">
        <v>240</v>
      </c>
      <c r="D5" s="5" t="s">
        <v>221</v>
      </c>
      <c r="E5" s="5" t="s">
        <v>241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242</v>
      </c>
      <c r="F6" s="5" t="s">
        <v>243</v>
      </c>
      <c r="G6" s="5"/>
      <c r="H6" s="5"/>
    </row>
    <row r="7" s="1" customFormat="1" ht="26.05" customHeight="1" spans="1:8">
      <c r="A7" s="6" t="s">
        <v>104</v>
      </c>
      <c r="B7" s="26"/>
      <c r="C7" s="26"/>
      <c r="D7" s="26"/>
      <c r="E7" s="26"/>
      <c r="F7" s="26"/>
      <c r="G7" s="26"/>
      <c r="H7" s="26">
        <v>32</v>
      </c>
    </row>
    <row r="8" s="1" customFormat="1" ht="26.05" customHeight="1" spans="1:8">
      <c r="A8" s="8" t="s">
        <v>4</v>
      </c>
      <c r="B8" s="10"/>
      <c r="C8" s="10"/>
      <c r="D8" s="10"/>
      <c r="E8" s="10"/>
      <c r="F8" s="10"/>
      <c r="G8" s="10"/>
      <c r="H8" s="10">
        <v>32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E14" sqref="E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244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245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54.53</v>
      </c>
      <c r="D5" s="18">
        <f>SUM(D6:D21)</f>
        <v>54.53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212</v>
      </c>
      <c r="C6" s="22">
        <v>3</v>
      </c>
      <c r="D6" s="23">
        <v>3</v>
      </c>
      <c r="E6" s="24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213</v>
      </c>
      <c r="C7" s="22">
        <v>4</v>
      </c>
      <c r="D7" s="23">
        <v>4</v>
      </c>
      <c r="E7" s="25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214</v>
      </c>
      <c r="C8" s="22">
        <v>4</v>
      </c>
      <c r="D8" s="23">
        <v>4</v>
      </c>
      <c r="E8" s="25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215</v>
      </c>
      <c r="C9" s="22">
        <v>6</v>
      </c>
      <c r="D9" s="23">
        <v>6</v>
      </c>
      <c r="E9" s="25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216</v>
      </c>
      <c r="C10" s="22">
        <v>6</v>
      </c>
      <c r="D10" s="23">
        <v>6</v>
      </c>
      <c r="E10" s="25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217</v>
      </c>
      <c r="C11" s="22"/>
      <c r="D11" s="23"/>
      <c r="E11" s="25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218</v>
      </c>
      <c r="C12" s="22">
        <v>6</v>
      </c>
      <c r="D12" s="23">
        <v>6</v>
      </c>
      <c r="E12" s="25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220</v>
      </c>
      <c r="C13" s="22"/>
      <c r="D13" s="23"/>
      <c r="E13" s="25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219</v>
      </c>
      <c r="C14" s="22">
        <v>25.53</v>
      </c>
      <c r="D14" s="23">
        <v>25.53</v>
      </c>
      <c r="E14" s="24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222</v>
      </c>
      <c r="C15" s="24"/>
      <c r="D15" s="23"/>
      <c r="E15" s="25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221</v>
      </c>
      <c r="C16" s="24"/>
      <c r="D16" s="23"/>
      <c r="E16" s="25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223</v>
      </c>
      <c r="C17" s="24"/>
      <c r="D17" s="23"/>
      <c r="E17" s="25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224</v>
      </c>
      <c r="C18" s="24"/>
      <c r="D18" s="23"/>
      <c r="E18" s="25"/>
      <c r="F18" s="20"/>
      <c r="G18" s="20"/>
      <c r="H18" s="20"/>
      <c r="I18" s="20"/>
      <c r="J18" s="20"/>
    </row>
    <row r="19" s="11" customFormat="1" ht="22.75" customHeight="1" spans="1:10">
      <c r="A19" s="15">
        <v>15</v>
      </c>
      <c r="B19" s="21" t="s">
        <v>225</v>
      </c>
      <c r="C19" s="24"/>
      <c r="D19" s="23"/>
      <c r="E19" s="25"/>
      <c r="F19" s="20"/>
      <c r="G19" s="20"/>
      <c r="H19" s="20"/>
      <c r="I19" s="20"/>
      <c r="J19" s="20"/>
    </row>
    <row r="20" s="11" customFormat="1" ht="22.75" customHeight="1" spans="1:10">
      <c r="A20" s="15">
        <v>16</v>
      </c>
      <c r="B20" s="21" t="s">
        <v>246</v>
      </c>
      <c r="C20" s="24"/>
      <c r="D20" s="24"/>
      <c r="E20" s="25"/>
      <c r="F20" s="20"/>
      <c r="G20" s="20"/>
      <c r="H20" s="20"/>
      <c r="I20" s="20"/>
      <c r="J20" s="20"/>
    </row>
    <row r="21" s="11" customFormat="1" ht="22.75" customHeight="1" spans="1:10">
      <c r="A21" s="15">
        <v>17</v>
      </c>
      <c r="B21" s="21" t="s">
        <v>247</v>
      </c>
      <c r="C21" s="24"/>
      <c r="D21" s="24"/>
      <c r="E21" s="25"/>
      <c r="F21" s="20"/>
      <c r="G21" s="20"/>
      <c r="H21" s="20"/>
      <c r="I21" s="20"/>
      <c r="J21" s="20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2" sqref="B12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248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 t="s">
        <v>4</v>
      </c>
      <c r="B5" s="10" t="s">
        <v>249</v>
      </c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6" sqref="E6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250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164</v>
      </c>
      <c r="B4" s="5" t="s">
        <v>104</v>
      </c>
      <c r="C4" s="5" t="s">
        <v>251</v>
      </c>
      <c r="D4" s="5" t="s">
        <v>252</v>
      </c>
      <c r="E4" s="5" t="s">
        <v>253</v>
      </c>
    </row>
    <row r="5" s="1" customFormat="1" ht="26.1" customHeight="1" spans="1:5">
      <c r="A5" s="5" t="s">
        <v>254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 t="s">
        <v>4</v>
      </c>
      <c r="B6" s="10"/>
      <c r="C6" s="10" t="s">
        <v>255</v>
      </c>
      <c r="D6" s="10" t="s">
        <v>255</v>
      </c>
      <c r="E6" s="10" t="s">
        <v>255</v>
      </c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F8" sqref="F8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256</v>
      </c>
      <c r="B2" s="3"/>
    </row>
    <row r="3" s="1" customFormat="1" ht="26.1" customHeight="1" spans="1:2">
      <c r="A3" s="4" t="s">
        <v>257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254</v>
      </c>
      <c r="B5" s="5">
        <v>1</v>
      </c>
    </row>
    <row r="6" s="1" customFormat="1" ht="26.1" customHeight="1" spans="1:2">
      <c r="A6" s="6" t="s">
        <v>258</v>
      </c>
      <c r="B6" s="7">
        <v>0</v>
      </c>
    </row>
    <row r="7" s="1" customFormat="1" ht="26.1" customHeight="1" spans="1:2">
      <c r="A7" s="6"/>
      <c r="B7" s="7" t="s">
        <v>255</v>
      </c>
    </row>
    <row r="8" s="1" customFormat="1" ht="26.1" customHeight="1" spans="1:2">
      <c r="A8" s="8"/>
      <c r="B8" s="9"/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86"/>
      <c r="B3" s="87" t="s">
        <v>16</v>
      </c>
      <c r="C3" s="88" t="s">
        <v>17</v>
      </c>
    </row>
    <row r="4" s="1" customFormat="1" ht="32.55" customHeight="1" spans="1:3">
      <c r="A4" s="89"/>
      <c r="B4" s="90" t="s">
        <v>18</v>
      </c>
      <c r="C4" s="91" t="s">
        <v>19</v>
      </c>
    </row>
    <row r="5" s="1" customFormat="1" ht="32.55" customHeight="1" spans="1:3">
      <c r="A5" s="89"/>
      <c r="B5" s="90" t="s">
        <v>20</v>
      </c>
      <c r="C5" s="91" t="s">
        <v>21</v>
      </c>
    </row>
    <row r="6" s="1" customFormat="1" ht="32.55" customHeight="1" spans="1:3">
      <c r="A6" s="89"/>
      <c r="B6" s="90" t="s">
        <v>22</v>
      </c>
      <c r="C6" s="91" t="s">
        <v>23</v>
      </c>
    </row>
    <row r="7" s="1" customFormat="1" ht="32.55" customHeight="1" spans="1:3">
      <c r="A7" s="89"/>
      <c r="B7" s="90" t="s">
        <v>24</v>
      </c>
      <c r="C7" s="91"/>
    </row>
    <row r="8" s="1" customFormat="1" ht="32.55" customHeight="1" spans="1:3">
      <c r="A8" s="89"/>
      <c r="B8" s="90" t="s">
        <v>25</v>
      </c>
      <c r="C8" s="91" t="s">
        <v>26</v>
      </c>
    </row>
    <row r="9" s="1" customFormat="1" ht="32.55" customHeight="1" spans="1:3">
      <c r="A9" s="89"/>
      <c r="B9" s="90" t="s">
        <v>27</v>
      </c>
      <c r="C9" s="91" t="s">
        <v>28</v>
      </c>
    </row>
    <row r="10" s="1" customFormat="1" ht="32.55" customHeight="1" spans="1:3">
      <c r="A10" s="89"/>
      <c r="B10" s="90" t="s">
        <v>29</v>
      </c>
      <c r="C10" s="91" t="s">
        <v>30</v>
      </c>
    </row>
    <row r="11" s="1" customFormat="1" ht="32.55" customHeight="1" spans="1:3">
      <c r="A11" s="89"/>
      <c r="B11" s="90" t="s">
        <v>31</v>
      </c>
      <c r="C11" s="91" t="s">
        <v>32</v>
      </c>
    </row>
    <row r="12" s="1" customFormat="1" ht="32.55" customHeight="1" spans="1:3">
      <c r="A12" s="89"/>
      <c r="B12" s="90" t="s">
        <v>33</v>
      </c>
      <c r="C12" s="91"/>
    </row>
    <row r="13" s="1" customFormat="1" ht="32.55" customHeight="1" spans="1:3">
      <c r="A13" s="2"/>
      <c r="B13" s="90" t="s">
        <v>34</v>
      </c>
      <c r="C13" s="91"/>
    </row>
    <row r="14" s="1" customFormat="1" ht="32.55" customHeight="1" spans="1:3">
      <c r="A14" s="2"/>
      <c r="B14" s="90" t="s">
        <v>35</v>
      </c>
      <c r="C14" s="91" t="s">
        <v>19</v>
      </c>
    </row>
    <row r="15" s="1" customFormat="1" ht="32.55" customHeight="1" spans="2:3">
      <c r="B15" s="90" t="s">
        <v>36</v>
      </c>
      <c r="C15" s="91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0" workbookViewId="0">
      <selection activeCell="D40" sqref="D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81"/>
      <c r="B3" s="81"/>
      <c r="C3" s="81"/>
      <c r="D3" s="55" t="s">
        <v>38</v>
      </c>
    </row>
    <row r="4" s="1" customFormat="1" ht="26.05" customHeight="1" spans="1:4">
      <c r="A4" s="32" t="s">
        <v>39</v>
      </c>
      <c r="B4" s="32"/>
      <c r="C4" s="34" t="s">
        <v>40</v>
      </c>
      <c r="D4" s="35"/>
    </row>
    <row r="5" s="1" customFormat="1" ht="26.05" customHeight="1" spans="1:4">
      <c r="A5" s="32" t="s">
        <v>41</v>
      </c>
      <c r="B5" s="36" t="s">
        <v>42</v>
      </c>
      <c r="C5" s="34" t="s">
        <v>41</v>
      </c>
      <c r="D5" s="35" t="s">
        <v>42</v>
      </c>
    </row>
    <row r="6" s="1" customFormat="1" ht="26.05" customHeight="1" spans="1:4">
      <c r="A6" s="78" t="s">
        <v>43</v>
      </c>
      <c r="B6" s="60">
        <v>50614.11</v>
      </c>
      <c r="C6" s="82" t="s">
        <v>44</v>
      </c>
      <c r="D6" s="83"/>
    </row>
    <row r="7" s="1" customFormat="1" ht="26.05" customHeight="1" spans="1:4">
      <c r="A7" s="78" t="s">
        <v>45</v>
      </c>
      <c r="B7" s="60"/>
      <c r="C7" s="82" t="s">
        <v>46</v>
      </c>
      <c r="D7" s="83"/>
    </row>
    <row r="8" s="1" customFormat="1" ht="26.05" customHeight="1" spans="1:4">
      <c r="A8" s="78" t="s">
        <v>47</v>
      </c>
      <c r="B8" s="60"/>
      <c r="C8" s="82" t="s">
        <v>48</v>
      </c>
      <c r="D8" s="83"/>
    </row>
    <row r="9" s="1" customFormat="1" ht="26.05" customHeight="1" spans="1:4">
      <c r="A9" s="78" t="s">
        <v>49</v>
      </c>
      <c r="B9" s="60"/>
      <c r="C9" s="82" t="s">
        <v>50</v>
      </c>
      <c r="D9" s="83"/>
    </row>
    <row r="10" s="1" customFormat="1" ht="26.05" customHeight="1" spans="1:4">
      <c r="A10" s="78" t="s">
        <v>51</v>
      </c>
      <c r="B10" s="60"/>
      <c r="C10" s="82" t="s">
        <v>52</v>
      </c>
      <c r="D10" s="83">
        <v>50614.11</v>
      </c>
    </row>
    <row r="11" s="1" customFormat="1" ht="26.05" customHeight="1" spans="1:4">
      <c r="A11" s="78" t="s">
        <v>53</v>
      </c>
      <c r="B11" s="60"/>
      <c r="C11" s="82" t="s">
        <v>54</v>
      </c>
      <c r="D11" s="83"/>
    </row>
    <row r="12" s="1" customFormat="1" ht="26.05" customHeight="1" spans="1:4">
      <c r="A12" s="78" t="s">
        <v>55</v>
      </c>
      <c r="B12" s="60"/>
      <c r="C12" s="82" t="s">
        <v>56</v>
      </c>
      <c r="D12" s="83"/>
    </row>
    <row r="13" s="1" customFormat="1" ht="26.05" customHeight="1" spans="1:4">
      <c r="A13" s="78" t="s">
        <v>57</v>
      </c>
      <c r="B13" s="60"/>
      <c r="C13" s="82" t="s">
        <v>58</v>
      </c>
      <c r="D13" s="83"/>
    </row>
    <row r="14" s="1" customFormat="1" ht="26.05" customHeight="1" spans="1:4">
      <c r="A14" s="78" t="s">
        <v>59</v>
      </c>
      <c r="B14" s="60"/>
      <c r="C14" s="82" t="s">
        <v>60</v>
      </c>
      <c r="D14" s="83"/>
    </row>
    <row r="15" s="1" customFormat="1" ht="26.05" customHeight="1" spans="1:4">
      <c r="A15" s="78"/>
      <c r="B15" s="60"/>
      <c r="C15" s="82" t="s">
        <v>61</v>
      </c>
      <c r="D15" s="83"/>
    </row>
    <row r="16" s="1" customFormat="1" ht="26.05" customHeight="1" spans="1:4">
      <c r="A16" s="78"/>
      <c r="B16" s="60"/>
      <c r="C16" s="82" t="s">
        <v>62</v>
      </c>
      <c r="D16" s="83"/>
    </row>
    <row r="17" s="1" customFormat="1" ht="26.05" customHeight="1" spans="1:4">
      <c r="A17" s="78"/>
      <c r="B17" s="60"/>
      <c r="C17" s="82" t="s">
        <v>63</v>
      </c>
      <c r="D17" s="83"/>
    </row>
    <row r="18" s="1" customFormat="1" ht="26.05" customHeight="1" spans="1:4">
      <c r="A18" s="78"/>
      <c r="B18" s="60"/>
      <c r="C18" s="82" t="s">
        <v>64</v>
      </c>
      <c r="D18" s="83"/>
    </row>
    <row r="19" s="1" customFormat="1" ht="26.05" customHeight="1" spans="1:4">
      <c r="A19" s="78"/>
      <c r="B19" s="60"/>
      <c r="C19" s="82" t="s">
        <v>65</v>
      </c>
      <c r="D19" s="83"/>
    </row>
    <row r="20" s="1" customFormat="1" ht="26.05" customHeight="1" spans="1:4">
      <c r="A20" s="78"/>
      <c r="B20" s="60"/>
      <c r="C20" s="82" t="s">
        <v>66</v>
      </c>
      <c r="D20" s="83"/>
    </row>
    <row r="21" s="1" customFormat="1" ht="26.05" customHeight="1" spans="1:4">
      <c r="A21" s="78"/>
      <c r="B21" s="60"/>
      <c r="C21" s="82" t="s">
        <v>67</v>
      </c>
      <c r="D21" s="83"/>
    </row>
    <row r="22" s="1" customFormat="1" ht="26.05" customHeight="1" spans="1:4">
      <c r="A22" s="78"/>
      <c r="B22" s="60"/>
      <c r="C22" s="82" t="s">
        <v>68</v>
      </c>
      <c r="D22" s="83"/>
    </row>
    <row r="23" s="1" customFormat="1" ht="26.05" customHeight="1" spans="1:4">
      <c r="A23" s="78"/>
      <c r="B23" s="60"/>
      <c r="C23" s="82" t="s">
        <v>69</v>
      </c>
      <c r="D23" s="83"/>
    </row>
    <row r="24" s="1" customFormat="1" ht="26.05" customHeight="1" spans="1:4">
      <c r="A24" s="78"/>
      <c r="B24" s="60"/>
      <c r="C24" s="82" t="s">
        <v>70</v>
      </c>
      <c r="D24" s="83"/>
    </row>
    <row r="25" s="1" customFormat="1" ht="26.05" customHeight="1" spans="1:4">
      <c r="A25" s="78"/>
      <c r="B25" s="60"/>
      <c r="C25" s="82" t="s">
        <v>71</v>
      </c>
      <c r="D25" s="83"/>
    </row>
    <row r="26" s="1" customFormat="1" ht="26.05" customHeight="1" spans="1:4">
      <c r="A26" s="78"/>
      <c r="B26" s="60"/>
      <c r="C26" s="82" t="s">
        <v>72</v>
      </c>
      <c r="D26" s="83"/>
    </row>
    <row r="27" s="1" customFormat="1" ht="26.05" customHeight="1" spans="1:4">
      <c r="A27" s="78"/>
      <c r="B27" s="60"/>
      <c r="C27" s="82" t="s">
        <v>73</v>
      </c>
      <c r="D27" s="83"/>
    </row>
    <row r="28" s="1" customFormat="1" ht="26.05" customHeight="1" spans="1:4">
      <c r="A28" s="78"/>
      <c r="B28" s="60"/>
      <c r="C28" s="82" t="s">
        <v>74</v>
      </c>
      <c r="D28" s="83"/>
    </row>
    <row r="29" s="1" customFormat="1" ht="26.05" customHeight="1" spans="1:4">
      <c r="A29" s="78"/>
      <c r="B29" s="60"/>
      <c r="C29" s="82" t="s">
        <v>75</v>
      </c>
      <c r="D29" s="83"/>
    </row>
    <row r="30" s="1" customFormat="1" ht="26.05" customHeight="1" spans="1:4">
      <c r="A30" s="78"/>
      <c r="B30" s="60"/>
      <c r="C30" s="82" t="s">
        <v>76</v>
      </c>
      <c r="D30" s="83"/>
    </row>
    <row r="31" s="1" customFormat="1" ht="26.05" customHeight="1" spans="1:4">
      <c r="A31" s="78"/>
      <c r="B31" s="60"/>
      <c r="C31" s="82" t="s">
        <v>77</v>
      </c>
      <c r="D31" s="83"/>
    </row>
    <row r="32" s="1" customFormat="1" ht="26.05" customHeight="1" spans="1:4">
      <c r="A32" s="78"/>
      <c r="B32" s="60"/>
      <c r="C32" s="82" t="s">
        <v>78</v>
      </c>
      <c r="D32" s="83"/>
    </row>
    <row r="33" s="1" customFormat="1" ht="26.05" customHeight="1" spans="1:4">
      <c r="A33" s="78"/>
      <c r="B33" s="60"/>
      <c r="C33" s="82" t="s">
        <v>79</v>
      </c>
      <c r="D33" s="83"/>
    </row>
    <row r="34" s="1" customFormat="1" ht="26.05" customHeight="1" spans="1:4">
      <c r="A34" s="78"/>
      <c r="B34" s="60"/>
      <c r="C34" s="82" t="s">
        <v>80</v>
      </c>
      <c r="D34" s="83"/>
    </row>
    <row r="35" s="1" customFormat="1" ht="26.05" customHeight="1" spans="1:4">
      <c r="A35" s="78"/>
      <c r="B35" s="60"/>
      <c r="C35" s="82" t="s">
        <v>81</v>
      </c>
      <c r="D35" s="83"/>
    </row>
    <row r="36" s="1" customFormat="1" ht="26.05" customHeight="1" spans="1:4">
      <c r="A36" s="78"/>
      <c r="B36" s="61"/>
      <c r="C36" s="82"/>
      <c r="D36" s="9"/>
    </row>
    <row r="37" s="1" customFormat="1" ht="26.05" customHeight="1" spans="1:4">
      <c r="A37" s="58" t="s">
        <v>82</v>
      </c>
      <c r="B37" s="60"/>
      <c r="C37" s="84" t="s">
        <v>83</v>
      </c>
      <c r="D37" s="83"/>
    </row>
    <row r="38" s="1" customFormat="1" ht="26.05" customHeight="1" spans="1:4">
      <c r="A38" s="58" t="s">
        <v>84</v>
      </c>
      <c r="B38" s="85"/>
      <c r="C38" s="84" t="s">
        <v>85</v>
      </c>
      <c r="D38" s="7"/>
    </row>
    <row r="39" s="1" customFormat="1" ht="26.05" customHeight="1" spans="1:4">
      <c r="A39" s="78"/>
      <c r="B39" s="61"/>
      <c r="C39" s="82"/>
      <c r="D39" s="9"/>
    </row>
    <row r="40" s="1" customFormat="1" ht="26.05" customHeight="1" spans="1:4">
      <c r="A40" s="58" t="s">
        <v>86</v>
      </c>
      <c r="B40" s="60">
        <v>50614.11</v>
      </c>
      <c r="C40" s="84" t="s">
        <v>87</v>
      </c>
      <c r="D40" s="60">
        <v>50614.11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2" sqref="B12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20"/>
      <c r="B3" s="4" t="s">
        <v>38</v>
      </c>
    </row>
    <row r="4" s="1" customFormat="1" ht="26.05" customHeight="1" spans="1:2">
      <c r="A4" s="32" t="s">
        <v>41</v>
      </c>
      <c r="B4" s="34" t="s">
        <v>42</v>
      </c>
    </row>
    <row r="5" s="1" customFormat="1" ht="26.05" customHeight="1" spans="1:2">
      <c r="A5" s="78" t="s">
        <v>90</v>
      </c>
      <c r="B5" s="60">
        <v>50614.11</v>
      </c>
    </row>
    <row r="6" s="1" customFormat="1" ht="26.05" customHeight="1" spans="1:2">
      <c r="A6" s="78" t="s">
        <v>91</v>
      </c>
      <c r="B6" s="60">
        <v>50614.11</v>
      </c>
    </row>
    <row r="7" s="1" customFormat="1" ht="26.05" customHeight="1" spans="1:2">
      <c r="A7" s="78" t="s">
        <v>92</v>
      </c>
      <c r="B7" s="60">
        <v>50614.11</v>
      </c>
    </row>
    <row r="8" s="1" customFormat="1" ht="26.05" customHeight="1" spans="1:2">
      <c r="A8" s="78" t="s">
        <v>93</v>
      </c>
      <c r="B8" s="79"/>
    </row>
    <row r="9" s="1" customFormat="1" ht="26.05" customHeight="1" spans="1:2">
      <c r="A9" s="63" t="s">
        <v>94</v>
      </c>
      <c r="B9" s="80"/>
    </row>
    <row r="10" s="1" customFormat="1" ht="26.05" customHeight="1" spans="1:2">
      <c r="A10" s="63" t="s">
        <v>95</v>
      </c>
      <c r="B10" s="80"/>
    </row>
    <row r="11" s="1" customFormat="1" ht="26.05" customHeight="1" spans="1:2">
      <c r="A11" s="63" t="s">
        <v>96</v>
      </c>
      <c r="B11" s="80"/>
    </row>
    <row r="12" s="1" customFormat="1" ht="26.05" customHeight="1" spans="1:2">
      <c r="A12" s="63" t="s">
        <v>97</v>
      </c>
      <c r="B12" s="60">
        <v>50614.11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6" workbookViewId="0">
      <selection activeCell="C18" sqref="C18:C19"/>
    </sheetView>
  </sheetViews>
  <sheetFormatPr defaultColWidth="10" defaultRowHeight="13.5" outlineLevelCol="4"/>
  <cols>
    <col min="1" max="1" width="41.25" style="27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38</v>
      </c>
    </row>
    <row r="4" s="74" customFormat="1" ht="26.05" customHeight="1" spans="1:5">
      <c r="A4" s="32" t="s">
        <v>99</v>
      </c>
      <c r="B4" s="36" t="s">
        <v>100</v>
      </c>
      <c r="C4" s="36" t="s">
        <v>101</v>
      </c>
      <c r="D4" s="36" t="s">
        <v>102</v>
      </c>
      <c r="E4" s="34" t="s">
        <v>103</v>
      </c>
    </row>
    <row r="5" s="53" customFormat="1" ht="26.05" customHeight="1" spans="1:5">
      <c r="A5" s="32" t="s">
        <v>104</v>
      </c>
      <c r="B5" s="75">
        <f>C5+D5</f>
        <v>50614.10846224</v>
      </c>
      <c r="C5" s="75">
        <f>SUM(C6:C20)</f>
        <v>48968.10846224</v>
      </c>
      <c r="D5" s="75">
        <f>SUM(D6:D20)</f>
        <v>1646</v>
      </c>
      <c r="E5" s="76"/>
    </row>
    <row r="6" s="1" customFormat="1" ht="26.05" customHeight="1" spans="1:5">
      <c r="A6" s="58" t="s">
        <v>105</v>
      </c>
      <c r="B6" s="75">
        <f>C6+D6</f>
        <v>70.2</v>
      </c>
      <c r="C6" s="75">
        <v>70.2</v>
      </c>
      <c r="D6" s="77"/>
      <c r="E6" s="26"/>
    </row>
    <row r="7" s="1" customFormat="1" ht="26.05" customHeight="1" spans="1:5">
      <c r="A7" s="58" t="s">
        <v>106</v>
      </c>
      <c r="B7" s="75">
        <f>C7+D7</f>
        <v>1646</v>
      </c>
      <c r="C7" s="75"/>
      <c r="D7" s="77">
        <v>1646</v>
      </c>
      <c r="E7" s="26"/>
    </row>
    <row r="8" s="1" customFormat="1" ht="26.05" customHeight="1" spans="1:5">
      <c r="A8" s="58" t="s">
        <v>107</v>
      </c>
      <c r="B8" s="75">
        <f>C8+D8</f>
        <v>3047.8</v>
      </c>
      <c r="C8" s="75">
        <v>3047.8</v>
      </c>
      <c r="D8" s="77"/>
      <c r="E8" s="26"/>
    </row>
    <row r="9" s="1" customFormat="1" ht="26.05" customHeight="1" spans="1:5">
      <c r="A9" s="58" t="s">
        <v>108</v>
      </c>
      <c r="B9" s="75">
        <f>C9</f>
        <v>1172.28</v>
      </c>
      <c r="C9" s="75">
        <v>1172.28</v>
      </c>
      <c r="D9" s="77"/>
      <c r="E9" s="26"/>
    </row>
    <row r="10" s="1" customFormat="1" ht="26.05" customHeight="1" spans="1:5">
      <c r="A10" s="58" t="s">
        <v>109</v>
      </c>
      <c r="B10" s="75">
        <f>C10</f>
        <v>14932.04</v>
      </c>
      <c r="C10" s="75">
        <v>14932.04</v>
      </c>
      <c r="D10" s="77"/>
      <c r="E10" s="26"/>
    </row>
    <row r="11" s="1" customFormat="1" ht="26.05" customHeight="1" spans="1:5">
      <c r="A11" s="58" t="s">
        <v>110</v>
      </c>
      <c r="B11" s="75">
        <f>C11</f>
        <v>10211.54</v>
      </c>
      <c r="C11" s="75">
        <v>10211.54</v>
      </c>
      <c r="D11" s="77"/>
      <c r="E11" s="26"/>
    </row>
    <row r="12" s="1" customFormat="1" ht="26.05" customHeight="1" spans="1:5">
      <c r="A12" s="58" t="s">
        <v>111</v>
      </c>
      <c r="B12" s="75">
        <f>C12</f>
        <v>5817.22</v>
      </c>
      <c r="C12" s="75">
        <v>5817.22</v>
      </c>
      <c r="D12" s="77"/>
      <c r="E12" s="26"/>
    </row>
    <row r="13" s="1" customFormat="1" ht="26.05" customHeight="1" spans="1:5">
      <c r="A13" s="58" t="s">
        <v>112</v>
      </c>
      <c r="B13" s="75">
        <f>C13</f>
        <v>1657.84</v>
      </c>
      <c r="C13" s="75">
        <v>1657.84</v>
      </c>
      <c r="D13" s="77"/>
      <c r="E13" s="26"/>
    </row>
    <row r="14" s="1" customFormat="1" ht="26.05" customHeight="1" spans="1:5">
      <c r="A14" s="58" t="s">
        <v>113</v>
      </c>
      <c r="B14" s="75">
        <f t="shared" ref="B14:B21" si="0">C14+D14</f>
        <v>4750.20456</v>
      </c>
      <c r="C14" s="75">
        <v>4750.20456</v>
      </c>
      <c r="D14" s="77"/>
      <c r="E14" s="26"/>
    </row>
    <row r="15" s="1" customFormat="1" ht="26.05" customHeight="1" spans="1:5">
      <c r="A15" s="58" t="s">
        <v>114</v>
      </c>
      <c r="B15" s="75">
        <f t="shared" si="0"/>
        <v>2323.46</v>
      </c>
      <c r="C15" s="75">
        <v>2323.46</v>
      </c>
      <c r="D15" s="77"/>
      <c r="E15" s="26"/>
    </row>
    <row r="16" s="1" customFormat="1" ht="26.05" customHeight="1" spans="1:5">
      <c r="A16" s="58" t="s">
        <v>115</v>
      </c>
      <c r="B16" s="75">
        <f t="shared" si="0"/>
        <v>725.01</v>
      </c>
      <c r="C16" s="75">
        <v>725.01</v>
      </c>
      <c r="D16" s="77"/>
      <c r="E16" s="26"/>
    </row>
    <row r="17" s="1" customFormat="1" ht="26.05" customHeight="1" spans="1:5">
      <c r="A17" s="58" t="s">
        <v>116</v>
      </c>
      <c r="B17" s="75">
        <f t="shared" si="0"/>
        <v>3837.16332</v>
      </c>
      <c r="C17" s="75">
        <v>3837.16332</v>
      </c>
      <c r="D17" s="77"/>
      <c r="E17" s="26"/>
    </row>
    <row r="18" s="1" customFormat="1" ht="26.05" customHeight="1" spans="1:5">
      <c r="A18" s="58" t="s">
        <v>117</v>
      </c>
      <c r="B18" s="75">
        <f t="shared" si="0"/>
        <v>207.3507</v>
      </c>
      <c r="C18" s="75">
        <v>207.3507</v>
      </c>
      <c r="D18" s="77"/>
      <c r="E18" s="26"/>
    </row>
    <row r="19" s="1" customFormat="1" ht="26.05" customHeight="1" spans="1:5">
      <c r="A19" s="58" t="s">
        <v>118</v>
      </c>
      <c r="B19" s="75">
        <f t="shared" si="0"/>
        <v>154.36788224</v>
      </c>
      <c r="C19" s="75">
        <v>154.36788224</v>
      </c>
      <c r="D19" s="77"/>
      <c r="E19" s="26"/>
    </row>
    <row r="20" s="1" customFormat="1" ht="26.05" customHeight="1" spans="1:5">
      <c r="A20" s="58" t="s">
        <v>119</v>
      </c>
      <c r="B20" s="75">
        <f>C20+D20</f>
        <v>61.632</v>
      </c>
      <c r="C20" s="75">
        <v>61.632</v>
      </c>
      <c r="D20" s="77"/>
      <c r="E20" s="26"/>
    </row>
    <row r="21" ht="19.55" customHeight="1"/>
    <row r="22" s="1" customFormat="1" ht="19.55" customHeight="1" spans="1:5">
      <c r="A22" s="2" t="s">
        <v>88</v>
      </c>
      <c r="B22" s="2"/>
      <c r="C22" s="2"/>
      <c r="D22" s="2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1" workbookViewId="0">
      <selection activeCell="G34" sqref="G34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120</v>
      </c>
      <c r="B1" s="3"/>
      <c r="C1" s="3"/>
      <c r="D1" s="3"/>
    </row>
    <row r="2" ht="24" customHeight="1" spans="1:4">
      <c r="A2" s="67"/>
      <c r="B2" s="67"/>
      <c r="C2" s="67"/>
      <c r="D2" s="68" t="s">
        <v>38</v>
      </c>
    </row>
    <row r="3" ht="26.05" customHeight="1" spans="1:4">
      <c r="A3" s="69" t="s">
        <v>121</v>
      </c>
      <c r="B3" s="69"/>
      <c r="C3" s="69" t="s">
        <v>122</v>
      </c>
      <c r="D3" s="69"/>
    </row>
    <row r="4" ht="26.05" customHeight="1" spans="1:4">
      <c r="A4" s="69" t="s">
        <v>123</v>
      </c>
      <c r="B4" s="69" t="s">
        <v>124</v>
      </c>
      <c r="C4" s="69" t="s">
        <v>123</v>
      </c>
      <c r="D4" s="69" t="s">
        <v>125</v>
      </c>
    </row>
    <row r="5" ht="26.05" customHeight="1" spans="1:4">
      <c r="A5" s="70" t="s">
        <v>126</v>
      </c>
      <c r="B5" s="69">
        <f>B6</f>
        <v>50614.11</v>
      </c>
      <c r="C5" s="70" t="s">
        <v>127</v>
      </c>
      <c r="D5" s="69">
        <f>D10</f>
        <v>50614.11</v>
      </c>
    </row>
    <row r="6" ht="26.05" customHeight="1" spans="1:4">
      <c r="A6" s="70" t="s">
        <v>128</v>
      </c>
      <c r="B6" s="60">
        <v>50614.11</v>
      </c>
      <c r="C6" s="70" t="s">
        <v>129</v>
      </c>
      <c r="D6" s="69"/>
    </row>
    <row r="7" ht="26.05" customHeight="1" spans="1:4">
      <c r="A7" s="70" t="s">
        <v>130</v>
      </c>
      <c r="B7" s="71"/>
      <c r="C7" s="70" t="s">
        <v>131</v>
      </c>
      <c r="D7" s="69"/>
    </row>
    <row r="8" ht="26.05" customHeight="1" spans="1:4">
      <c r="A8" s="70" t="s">
        <v>132</v>
      </c>
      <c r="B8" s="71"/>
      <c r="C8" s="70" t="s">
        <v>133</v>
      </c>
      <c r="D8" s="69"/>
    </row>
    <row r="9" ht="26.05" customHeight="1" spans="1:4">
      <c r="A9" s="71"/>
      <c r="B9" s="71"/>
      <c r="C9" s="70" t="s">
        <v>134</v>
      </c>
      <c r="D9" s="69"/>
    </row>
    <row r="10" ht="26.05" customHeight="1" spans="1:4">
      <c r="A10" s="71"/>
      <c r="B10" s="71"/>
      <c r="C10" s="70" t="s">
        <v>135</v>
      </c>
      <c r="D10" s="60">
        <v>50614.11</v>
      </c>
    </row>
    <row r="11" ht="26.05" customHeight="1" spans="1:4">
      <c r="A11" s="71"/>
      <c r="B11" s="71"/>
      <c r="C11" s="70" t="s">
        <v>136</v>
      </c>
      <c r="D11" s="71"/>
    </row>
    <row r="12" ht="26.05" customHeight="1" spans="1:4">
      <c r="A12" s="71"/>
      <c r="B12" s="71"/>
      <c r="C12" s="70" t="s">
        <v>137</v>
      </c>
      <c r="D12" s="71"/>
    </row>
    <row r="13" ht="26.05" customHeight="1" spans="1:4">
      <c r="A13" s="71"/>
      <c r="B13" s="71"/>
      <c r="C13" s="70" t="s">
        <v>138</v>
      </c>
      <c r="D13" s="71"/>
    </row>
    <row r="14" ht="26.05" customHeight="1" spans="1:4">
      <c r="A14" s="71"/>
      <c r="B14" s="71"/>
      <c r="C14" s="70" t="s">
        <v>139</v>
      </c>
      <c r="D14" s="71"/>
    </row>
    <row r="15" ht="26.05" customHeight="1" spans="1:4">
      <c r="A15" s="71"/>
      <c r="B15" s="71"/>
      <c r="C15" s="70" t="s">
        <v>140</v>
      </c>
      <c r="D15" s="71"/>
    </row>
    <row r="16" ht="26.05" customHeight="1" spans="1:4">
      <c r="A16" s="71"/>
      <c r="B16" s="71"/>
      <c r="C16" s="70" t="s">
        <v>141</v>
      </c>
      <c r="D16" s="71"/>
    </row>
    <row r="17" ht="26.05" customHeight="1" spans="1:4">
      <c r="A17" s="71"/>
      <c r="B17" s="71"/>
      <c r="C17" s="70" t="s">
        <v>142</v>
      </c>
      <c r="D17" s="71"/>
    </row>
    <row r="18" ht="26.05" customHeight="1" spans="1:4">
      <c r="A18" s="71"/>
      <c r="B18" s="71"/>
      <c r="C18" s="70" t="s">
        <v>143</v>
      </c>
      <c r="D18" s="71"/>
    </row>
    <row r="19" ht="26.05" customHeight="1" spans="1:4">
      <c r="A19" s="71"/>
      <c r="B19" s="71"/>
      <c r="C19" s="70" t="s">
        <v>144</v>
      </c>
      <c r="D19" s="71"/>
    </row>
    <row r="20" ht="26.05" customHeight="1" spans="1:4">
      <c r="A20" s="71"/>
      <c r="B20" s="71"/>
      <c r="C20" s="70" t="s">
        <v>145</v>
      </c>
      <c r="D20" s="71"/>
    </row>
    <row r="21" ht="26.05" customHeight="1" spans="1:4">
      <c r="A21" s="71"/>
      <c r="B21" s="71"/>
      <c r="C21" s="70" t="s">
        <v>146</v>
      </c>
      <c r="D21" s="71"/>
    </row>
    <row r="22" ht="26.05" customHeight="1" spans="1:4">
      <c r="A22" s="71"/>
      <c r="B22" s="71"/>
      <c r="C22" s="70" t="s">
        <v>147</v>
      </c>
      <c r="D22" s="71"/>
    </row>
    <row r="23" ht="26.05" customHeight="1" spans="1:4">
      <c r="A23" s="71"/>
      <c r="B23" s="71"/>
      <c r="C23" s="70" t="s">
        <v>148</v>
      </c>
      <c r="D23" s="71"/>
    </row>
    <row r="24" ht="26.05" customHeight="1" spans="1:4">
      <c r="A24" s="71"/>
      <c r="B24" s="71"/>
      <c r="C24" s="70" t="s">
        <v>149</v>
      </c>
      <c r="D24" s="71"/>
    </row>
    <row r="25" ht="26.05" customHeight="1" spans="1:4">
      <c r="A25" s="71"/>
      <c r="B25" s="71"/>
      <c r="C25" s="70" t="s">
        <v>150</v>
      </c>
      <c r="D25" s="71"/>
    </row>
    <row r="26" ht="26.05" customHeight="1" spans="1:4">
      <c r="A26" s="71"/>
      <c r="B26" s="71"/>
      <c r="C26" s="70" t="s">
        <v>151</v>
      </c>
      <c r="D26" s="71"/>
    </row>
    <row r="27" ht="26.05" customHeight="1" spans="1:4">
      <c r="A27" s="71"/>
      <c r="B27" s="71"/>
      <c r="C27" s="70" t="s">
        <v>152</v>
      </c>
      <c r="D27" s="71"/>
    </row>
    <row r="28" ht="26.05" customHeight="1" spans="1:4">
      <c r="A28" s="71"/>
      <c r="B28" s="71"/>
      <c r="C28" s="70" t="s">
        <v>153</v>
      </c>
      <c r="D28" s="71"/>
    </row>
    <row r="29" ht="26.05" customHeight="1" spans="1:4">
      <c r="A29" s="71"/>
      <c r="B29" s="71"/>
      <c r="C29" s="70" t="s">
        <v>154</v>
      </c>
      <c r="D29" s="71"/>
    </row>
    <row r="30" ht="26.05" customHeight="1" spans="1:4">
      <c r="A30" s="71"/>
      <c r="B30" s="71"/>
      <c r="C30" s="70" t="s">
        <v>155</v>
      </c>
      <c r="D30" s="71"/>
    </row>
    <row r="31" ht="26.05" customHeight="1" spans="1:4">
      <c r="A31" s="71"/>
      <c r="B31" s="71"/>
      <c r="C31" s="70" t="s">
        <v>156</v>
      </c>
      <c r="D31" s="71"/>
    </row>
    <row r="32" ht="26.05" customHeight="1" spans="1:4">
      <c r="A32" s="71"/>
      <c r="B32" s="71"/>
      <c r="C32" s="70" t="s">
        <v>157</v>
      </c>
      <c r="D32" s="71"/>
    </row>
    <row r="33" ht="26.05" customHeight="1" spans="1:4">
      <c r="A33" s="71"/>
      <c r="B33" s="71"/>
      <c r="C33" s="70" t="s">
        <v>158</v>
      </c>
      <c r="D33" s="71"/>
    </row>
    <row r="34" ht="26.05" customHeight="1" spans="1:4">
      <c r="A34" s="71"/>
      <c r="B34" s="71"/>
      <c r="C34" s="70" t="s">
        <v>159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160</v>
      </c>
      <c r="B36" s="60">
        <v>50614.11</v>
      </c>
      <c r="C36" s="69" t="s">
        <v>161</v>
      </c>
      <c r="D36" s="60">
        <v>50614.11</v>
      </c>
    </row>
    <row r="37" ht="12" customHeight="1" spans="1:4">
      <c r="A37" s="72" t="s">
        <v>162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13" sqref="B1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38</v>
      </c>
      <c r="K3" s="4"/>
    </row>
    <row r="4" s="1" customFormat="1" ht="26.1" customHeight="1" spans="1:11">
      <c r="A4" s="12" t="s">
        <v>164</v>
      </c>
      <c r="B4" s="13" t="s">
        <v>104</v>
      </c>
      <c r="C4" s="13" t="s">
        <v>165</v>
      </c>
      <c r="D4" s="13"/>
      <c r="E4" s="13"/>
      <c r="F4" s="13" t="s">
        <v>166</v>
      </c>
      <c r="G4" s="13"/>
      <c r="H4" s="13"/>
      <c r="I4" s="14" t="s">
        <v>167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3" customFormat="1" ht="26.1" customHeight="1" spans="1:11">
      <c r="A6" s="12" t="s">
        <v>104</v>
      </c>
      <c r="B6" s="60">
        <v>50614.11</v>
      </c>
      <c r="C6" s="60">
        <v>50614.11</v>
      </c>
      <c r="D6" s="61">
        <v>48968.11</v>
      </c>
      <c r="E6" s="61">
        <v>1646</v>
      </c>
      <c r="F6" s="62"/>
      <c r="G6" s="62"/>
      <c r="H6" s="62"/>
      <c r="I6" s="62"/>
      <c r="J6" s="62"/>
      <c r="K6" s="65"/>
    </row>
    <row r="7" s="1" customFormat="1" ht="26.1" customHeight="1" spans="1:11">
      <c r="A7" s="12" t="s">
        <v>4</v>
      </c>
      <c r="B7" s="60">
        <v>50614.11</v>
      </c>
      <c r="C7" s="60">
        <v>50614.11</v>
      </c>
      <c r="D7" s="61">
        <v>48968.11</v>
      </c>
      <c r="E7" s="61">
        <v>1646</v>
      </c>
      <c r="F7" s="61"/>
      <c r="G7" s="61"/>
      <c r="H7" s="61"/>
      <c r="I7" s="61"/>
      <c r="J7" s="61"/>
      <c r="K7" s="66"/>
    </row>
    <row r="8" s="1" customFormat="1" ht="26.1" customHeight="1" spans="1:11">
      <c r="A8" s="63"/>
      <c r="B8" s="64"/>
      <c r="C8" s="64"/>
      <c r="D8" s="61"/>
      <c r="E8" s="61"/>
      <c r="F8" s="61"/>
      <c r="G8" s="61"/>
      <c r="H8" s="61"/>
      <c r="I8" s="61"/>
      <c r="J8" s="61"/>
      <c r="K8" s="66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6" workbookViewId="0">
      <selection activeCell="C15" sqref="C15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168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38</v>
      </c>
      <c r="D3" s="55"/>
      <c r="E3" s="55"/>
    </row>
    <row r="4" s="1" customFormat="1" ht="26.1" customHeight="1" spans="1:5">
      <c r="A4" s="35" t="s">
        <v>99</v>
      </c>
      <c r="B4" s="35"/>
      <c r="C4" s="35" t="s">
        <v>165</v>
      </c>
      <c r="D4" s="35"/>
      <c r="E4" s="35"/>
    </row>
    <row r="5" s="1" customFormat="1" ht="26.1" customHeight="1" spans="1:5">
      <c r="A5" s="56" t="s">
        <v>169</v>
      </c>
      <c r="B5" s="56" t="s">
        <v>170</v>
      </c>
      <c r="C5" s="43" t="s">
        <v>104</v>
      </c>
      <c r="D5" s="56" t="s">
        <v>101</v>
      </c>
      <c r="E5" s="56" t="s">
        <v>102</v>
      </c>
    </row>
    <row r="6" s="53" customFormat="1" ht="26.1" customHeight="1" spans="1:5">
      <c r="A6" s="57"/>
      <c r="B6" s="56" t="s">
        <v>104</v>
      </c>
      <c r="C6" s="43">
        <f>D6+E6</f>
        <v>50614.10846224</v>
      </c>
      <c r="D6" s="43">
        <f>SUM(D7:D21)</f>
        <v>48968.10846224</v>
      </c>
      <c r="E6" s="43">
        <f>SUM(E7:E21)</f>
        <v>1646</v>
      </c>
    </row>
    <row r="7" s="1" customFormat="1" ht="26.1" customHeight="1" spans="1:5">
      <c r="A7" s="58">
        <v>2050101</v>
      </c>
      <c r="B7" s="8" t="s">
        <v>171</v>
      </c>
      <c r="C7" s="26">
        <f>D7+E7</f>
        <v>70.2</v>
      </c>
      <c r="D7" s="26">
        <v>70.2</v>
      </c>
      <c r="E7" s="26"/>
    </row>
    <row r="8" s="1" customFormat="1" ht="26.1" customHeight="1" spans="1:5">
      <c r="A8" s="58">
        <v>2050102</v>
      </c>
      <c r="B8" s="8" t="s">
        <v>172</v>
      </c>
      <c r="C8" s="26">
        <f t="shared" ref="C8:C21" si="0">D8+E8</f>
        <v>1646</v>
      </c>
      <c r="D8" s="26"/>
      <c r="E8" s="26">
        <v>1646</v>
      </c>
    </row>
    <row r="9" s="1" customFormat="1" ht="26.1" customHeight="1" spans="1:5">
      <c r="A9" s="58">
        <v>2050103</v>
      </c>
      <c r="B9" s="8" t="s">
        <v>173</v>
      </c>
      <c r="C9" s="26">
        <f t="shared" si="0"/>
        <v>3047.8</v>
      </c>
      <c r="D9" s="26">
        <v>3047.8</v>
      </c>
      <c r="E9" s="26"/>
    </row>
    <row r="10" s="1" customFormat="1" ht="26.1" customHeight="1" spans="1:5">
      <c r="A10" s="58">
        <v>2050201</v>
      </c>
      <c r="B10" s="8" t="s">
        <v>174</v>
      </c>
      <c r="C10" s="26">
        <f t="shared" si="0"/>
        <v>1172.28</v>
      </c>
      <c r="D10" s="26">
        <v>1172.28</v>
      </c>
      <c r="E10" s="26"/>
    </row>
    <row r="11" s="1" customFormat="1" ht="26.1" customHeight="1" spans="1:5">
      <c r="A11" s="58">
        <v>2050202</v>
      </c>
      <c r="B11" s="8" t="s">
        <v>175</v>
      </c>
      <c r="C11" s="26">
        <f t="shared" si="0"/>
        <v>14932.04</v>
      </c>
      <c r="D11" s="10">
        <v>14932.04</v>
      </c>
      <c r="E11" s="10"/>
    </row>
    <row r="12" s="1" customFormat="1" ht="26.1" customHeight="1" spans="1:5">
      <c r="A12" s="58">
        <v>2050203</v>
      </c>
      <c r="B12" s="8" t="s">
        <v>176</v>
      </c>
      <c r="C12" s="26">
        <f t="shared" si="0"/>
        <v>10211.54</v>
      </c>
      <c r="D12" s="26">
        <v>10211.54</v>
      </c>
      <c r="E12" s="26"/>
    </row>
    <row r="13" s="1" customFormat="1" ht="26.1" customHeight="1" spans="1:5">
      <c r="A13" s="58">
        <v>2050204</v>
      </c>
      <c r="B13" s="8" t="s">
        <v>177</v>
      </c>
      <c r="C13" s="26">
        <f t="shared" si="0"/>
        <v>5817.22</v>
      </c>
      <c r="D13" s="26">
        <v>5817.22</v>
      </c>
      <c r="E13" s="59"/>
    </row>
    <row r="14" s="1" customFormat="1" ht="26.1" customHeight="1" spans="1:5">
      <c r="A14" s="58">
        <v>2050302</v>
      </c>
      <c r="B14" s="8" t="s">
        <v>178</v>
      </c>
      <c r="C14" s="26">
        <f t="shared" si="0"/>
        <v>1657.84</v>
      </c>
      <c r="D14" s="10">
        <v>1657.84</v>
      </c>
      <c r="E14" s="10"/>
    </row>
    <row r="15" s="1" customFormat="1" ht="26.1" customHeight="1" spans="1:5">
      <c r="A15" s="58">
        <v>2080505</v>
      </c>
      <c r="B15" s="8" t="s">
        <v>179</v>
      </c>
      <c r="C15" s="26">
        <f t="shared" si="0"/>
        <v>4750.20456</v>
      </c>
      <c r="D15" s="10">
        <v>4750.20456</v>
      </c>
      <c r="E15" s="10"/>
    </row>
    <row r="16" s="1" customFormat="1" ht="26.1" customHeight="1" spans="1:5">
      <c r="A16" s="58">
        <v>2101201</v>
      </c>
      <c r="B16" s="8" t="s">
        <v>180</v>
      </c>
      <c r="C16" s="26">
        <f t="shared" si="0"/>
        <v>2323.46</v>
      </c>
      <c r="D16" s="10">
        <v>2323.46</v>
      </c>
      <c r="E16" s="10"/>
    </row>
    <row r="17" s="1" customFormat="1" ht="26.1" customHeight="1" spans="1:5">
      <c r="A17" s="58">
        <v>2101103</v>
      </c>
      <c r="B17" s="8" t="s">
        <v>181</v>
      </c>
      <c r="C17" s="26">
        <f t="shared" si="0"/>
        <v>725.01</v>
      </c>
      <c r="D17" s="10">
        <v>725.01</v>
      </c>
      <c r="E17" s="10"/>
    </row>
    <row r="18" s="1" customFormat="1" ht="26.1" customHeight="1" spans="1:5">
      <c r="A18" s="58">
        <v>2210201</v>
      </c>
      <c r="B18" s="8" t="s">
        <v>182</v>
      </c>
      <c r="C18" s="26">
        <f t="shared" si="0"/>
        <v>3837.16332</v>
      </c>
      <c r="D18" s="10">
        <v>3837.16332</v>
      </c>
      <c r="E18" s="10"/>
    </row>
    <row r="19" s="1" customFormat="1" ht="26.1" customHeight="1" spans="1:5">
      <c r="A19" s="58">
        <v>2082701</v>
      </c>
      <c r="B19" s="8" t="s">
        <v>183</v>
      </c>
      <c r="C19" s="26">
        <f t="shared" si="0"/>
        <v>207.3507</v>
      </c>
      <c r="D19" s="10">
        <v>207.3507</v>
      </c>
      <c r="E19" s="10"/>
    </row>
    <row r="20" s="1" customFormat="1" ht="26.1" customHeight="1" spans="1:5">
      <c r="A20" s="58">
        <v>2082702</v>
      </c>
      <c r="B20" s="8" t="s">
        <v>184</v>
      </c>
      <c r="C20" s="26">
        <f t="shared" si="0"/>
        <v>154.36788224</v>
      </c>
      <c r="D20" s="10">
        <v>154.36788224</v>
      </c>
      <c r="E20" s="10"/>
    </row>
    <row r="21" s="1" customFormat="1" ht="26.1" customHeight="1" spans="1:5">
      <c r="A21" s="58">
        <v>2080801</v>
      </c>
      <c r="B21" s="8" t="s">
        <v>185</v>
      </c>
      <c r="C21" s="26">
        <f t="shared" si="0"/>
        <v>61.632</v>
      </c>
      <c r="D21" s="10">
        <v>61.632</v>
      </c>
      <c r="E21" s="10"/>
    </row>
    <row r="22" s="1" customFormat="1" ht="16.35" customHeight="1"/>
    <row r="23" s="1" customFormat="1" ht="16.35" customHeight="1" spans="1:5">
      <c r="A23" s="2" t="s">
        <v>88</v>
      </c>
      <c r="B23" s="2"/>
      <c r="C23" s="2"/>
      <c r="D23" s="2"/>
      <c r="E23" s="2"/>
    </row>
  </sheetData>
  <mergeCells count="5">
    <mergeCell ref="A2:E2"/>
    <mergeCell ref="C3:E3"/>
    <mergeCell ref="A4:B4"/>
    <mergeCell ref="C4:E4"/>
    <mergeCell ref="A23:E2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D10" sqref="D10"/>
    </sheetView>
  </sheetViews>
  <sheetFormatPr defaultColWidth="10" defaultRowHeight="13.5" outlineLevelCol="4"/>
  <cols>
    <col min="1" max="1" width="13.7" style="27" customWidth="1"/>
    <col min="2" max="2" width="34.875" style="30" customWidth="1"/>
    <col min="3" max="3" width="19.675" style="27" customWidth="1"/>
    <col min="4" max="4" width="22.8" style="27" customWidth="1"/>
    <col min="5" max="5" width="21.4416666666667" style="27" customWidth="1"/>
    <col min="6" max="16384" width="10" style="27"/>
  </cols>
  <sheetData>
    <row r="1" s="27" customFormat="1" ht="20.7" customHeight="1" spans="1:5">
      <c r="A1" s="2"/>
      <c r="B1" s="31"/>
      <c r="C1" s="2"/>
      <c r="D1" s="2"/>
      <c r="E1" s="2"/>
    </row>
    <row r="2" s="27" customFormat="1" ht="26.05" customHeight="1" spans="1:5">
      <c r="A2" s="3" t="s">
        <v>186</v>
      </c>
      <c r="B2" s="3"/>
      <c r="C2" s="3"/>
      <c r="D2" s="3"/>
      <c r="E2" s="3"/>
    </row>
    <row r="3" s="27" customFormat="1" ht="26.05" customHeight="1" spans="1:5">
      <c r="A3" s="2"/>
      <c r="B3" s="31"/>
      <c r="C3" s="2"/>
      <c r="D3" s="2"/>
      <c r="E3" s="4" t="s">
        <v>38</v>
      </c>
    </row>
    <row r="4" s="27" customFormat="1" ht="26.05" customHeight="1" spans="1:5">
      <c r="A4" s="32" t="s">
        <v>187</v>
      </c>
      <c r="B4" s="33"/>
      <c r="C4" s="34" t="s">
        <v>188</v>
      </c>
      <c r="D4" s="35"/>
      <c r="E4" s="35"/>
    </row>
    <row r="5" s="27" customFormat="1" ht="26.05" customHeight="1" spans="1:5">
      <c r="A5" s="32" t="s">
        <v>169</v>
      </c>
      <c r="B5" s="36" t="s">
        <v>170</v>
      </c>
      <c r="C5" s="34" t="s">
        <v>104</v>
      </c>
      <c r="D5" s="35" t="s">
        <v>189</v>
      </c>
      <c r="E5" s="35" t="s">
        <v>190</v>
      </c>
    </row>
    <row r="6" s="28" customFormat="1" ht="23" customHeight="1" spans="1:5">
      <c r="A6" s="32"/>
      <c r="B6" s="37" t="s">
        <v>104</v>
      </c>
      <c r="C6" s="38">
        <f>C7+C17+C33</f>
        <v>48968.1121296</v>
      </c>
      <c r="D6" s="39">
        <f>D7+D17+D33</f>
        <v>47981.26308</v>
      </c>
      <c r="E6" s="39">
        <f>E7+E17+E33</f>
        <v>749.36</v>
      </c>
    </row>
    <row r="7" s="27" customFormat="1" ht="23" customHeight="1" spans="1:5">
      <c r="A7" s="40" t="s">
        <v>191</v>
      </c>
      <c r="B7" s="41" t="s">
        <v>192</v>
      </c>
      <c r="C7" s="42">
        <f>SUM(C8:C16)</f>
        <v>45281.73308</v>
      </c>
      <c r="D7" s="43">
        <f>SUM(D8:D16)</f>
        <v>45281.73308</v>
      </c>
      <c r="E7" s="39"/>
    </row>
    <row r="8" s="27" customFormat="1" ht="23" customHeight="1" spans="1:5">
      <c r="A8" s="44" t="s">
        <v>193</v>
      </c>
      <c r="B8" s="45" t="s">
        <v>194</v>
      </c>
      <c r="C8" s="46">
        <f>D8</f>
        <v>14785</v>
      </c>
      <c r="D8" s="46">
        <f>418.83+14366.17</f>
        <v>14785</v>
      </c>
      <c r="E8" s="47"/>
    </row>
    <row r="9" s="27" customFormat="1" ht="23" customHeight="1" spans="1:5">
      <c r="A9" s="44" t="s">
        <v>195</v>
      </c>
      <c r="B9" s="45" t="s">
        <v>196</v>
      </c>
      <c r="C9" s="46">
        <f>D9</f>
        <v>11305.05</v>
      </c>
      <c r="D9" s="46">
        <f>1304.33+10000+0.72</f>
        <v>11305.05</v>
      </c>
      <c r="E9" s="47"/>
    </row>
    <row r="10" s="27" customFormat="1" ht="23" customHeight="1" spans="1:5">
      <c r="A10" s="44" t="s">
        <v>197</v>
      </c>
      <c r="B10" s="45" t="s">
        <v>198</v>
      </c>
      <c r="C10" s="46">
        <f t="shared" ref="C9:C16" si="0">D10</f>
        <v>2292.88</v>
      </c>
      <c r="D10" s="46">
        <v>2292.88</v>
      </c>
      <c r="E10" s="47"/>
    </row>
    <row r="11" s="27" customFormat="1" ht="23" customHeight="1" spans="1:5">
      <c r="A11" s="44" t="s">
        <v>199</v>
      </c>
      <c r="B11" s="45" t="s">
        <v>200</v>
      </c>
      <c r="C11" s="46">
        <f t="shared" si="0"/>
        <v>4901.2452</v>
      </c>
      <c r="D11" s="46">
        <v>4901.2452</v>
      </c>
      <c r="E11" s="47"/>
    </row>
    <row r="12" s="27" customFormat="1" ht="23" customHeight="1" spans="1:5">
      <c r="A12" s="44" t="s">
        <v>201</v>
      </c>
      <c r="B12" s="45" t="s">
        <v>202</v>
      </c>
      <c r="C12" s="46">
        <f t="shared" si="0"/>
        <v>4750.20456</v>
      </c>
      <c r="D12" s="46">
        <v>4750.20456</v>
      </c>
      <c r="E12" s="47"/>
    </row>
    <row r="13" s="27" customFormat="1" ht="23" customHeight="1" spans="1:5">
      <c r="A13" s="44" t="s">
        <v>203</v>
      </c>
      <c r="B13" s="45" t="s">
        <v>204</v>
      </c>
      <c r="C13" s="46">
        <f t="shared" si="0"/>
        <v>2323.46</v>
      </c>
      <c r="D13" s="46">
        <v>2323.46</v>
      </c>
      <c r="E13" s="47"/>
    </row>
    <row r="14" s="27" customFormat="1" ht="23" customHeight="1" spans="1:5">
      <c r="A14" s="44" t="s">
        <v>205</v>
      </c>
      <c r="B14" s="45" t="s">
        <v>206</v>
      </c>
      <c r="C14" s="46">
        <f t="shared" si="0"/>
        <v>725.01</v>
      </c>
      <c r="D14" s="46">
        <v>725.01</v>
      </c>
      <c r="E14" s="47"/>
    </row>
    <row r="15" s="27" customFormat="1" ht="23" customHeight="1" spans="1:5">
      <c r="A15" s="44" t="s">
        <v>207</v>
      </c>
      <c r="B15" s="45" t="s">
        <v>208</v>
      </c>
      <c r="C15" s="46">
        <f t="shared" si="0"/>
        <v>361.72</v>
      </c>
      <c r="D15" s="46">
        <v>361.72</v>
      </c>
      <c r="E15" s="47"/>
    </row>
    <row r="16" s="27" customFormat="1" ht="23" customHeight="1" spans="1:5">
      <c r="A16" s="44" t="s">
        <v>209</v>
      </c>
      <c r="B16" s="45" t="s">
        <v>182</v>
      </c>
      <c r="C16" s="46">
        <f t="shared" si="0"/>
        <v>3837.16332</v>
      </c>
      <c r="D16" s="46">
        <v>3837.16332</v>
      </c>
      <c r="E16" s="47"/>
    </row>
    <row r="17" s="27" customFormat="1" ht="23" customHeight="1" spans="1:5">
      <c r="A17" s="40" t="s">
        <v>210</v>
      </c>
      <c r="B17" s="41" t="s">
        <v>211</v>
      </c>
      <c r="C17" s="42">
        <f>SUM(C18:C32)</f>
        <v>986.8490496</v>
      </c>
      <c r="D17" s="39"/>
      <c r="E17" s="43">
        <f>SUM(E18:E32)</f>
        <v>749.36</v>
      </c>
    </row>
    <row r="18" s="29" customFormat="1" ht="23" customHeight="1" spans="1:5">
      <c r="A18" s="48">
        <v>30201</v>
      </c>
      <c r="B18" s="49" t="s">
        <v>212</v>
      </c>
      <c r="C18" s="23">
        <f>D18+E18</f>
        <v>69</v>
      </c>
      <c r="D18" s="23"/>
      <c r="E18" s="23">
        <f>39+30</f>
        <v>69</v>
      </c>
    </row>
    <row r="19" s="29" customFormat="1" ht="23" customHeight="1" spans="1:5">
      <c r="A19" s="48">
        <v>30202</v>
      </c>
      <c r="B19" s="49" t="s">
        <v>213</v>
      </c>
      <c r="C19" s="23">
        <f t="shared" ref="C19:C32" si="1">D19+E19</f>
        <v>4</v>
      </c>
      <c r="D19" s="23"/>
      <c r="E19" s="23">
        <v>4</v>
      </c>
    </row>
    <row r="20" s="29" customFormat="1" ht="23" customHeight="1" spans="1:5">
      <c r="A20" s="48">
        <v>30203</v>
      </c>
      <c r="B20" s="49" t="s">
        <v>214</v>
      </c>
      <c r="C20" s="23">
        <f t="shared" si="1"/>
        <v>4</v>
      </c>
      <c r="D20" s="23"/>
      <c r="E20" s="23">
        <v>4</v>
      </c>
    </row>
    <row r="21" s="29" customFormat="1" ht="23" customHeight="1" spans="1:5">
      <c r="A21" s="48">
        <v>30206</v>
      </c>
      <c r="B21" s="49" t="s">
        <v>215</v>
      </c>
      <c r="C21" s="23">
        <f t="shared" si="1"/>
        <v>6</v>
      </c>
      <c r="D21" s="23"/>
      <c r="E21" s="23">
        <v>6</v>
      </c>
    </row>
    <row r="22" s="29" customFormat="1" ht="23" customHeight="1" spans="1:5">
      <c r="A22" s="48">
        <v>30207</v>
      </c>
      <c r="B22" s="49" t="s">
        <v>216</v>
      </c>
      <c r="C22" s="23">
        <f t="shared" si="1"/>
        <v>6</v>
      </c>
      <c r="D22" s="23"/>
      <c r="E22" s="23">
        <v>6</v>
      </c>
    </row>
    <row r="23" s="29" customFormat="1" ht="23" customHeight="1" spans="1:5">
      <c r="A23" s="48">
        <v>30208</v>
      </c>
      <c r="B23" s="49" t="s">
        <v>217</v>
      </c>
      <c r="C23" s="23">
        <f t="shared" si="1"/>
        <v>265.67</v>
      </c>
      <c r="D23" s="23"/>
      <c r="E23" s="23">
        <f>15.67+250</f>
        <v>265.67</v>
      </c>
    </row>
    <row r="24" s="29" customFormat="1" ht="23" customHeight="1" spans="1:5">
      <c r="A24" s="48">
        <v>30211</v>
      </c>
      <c r="B24" s="49" t="s">
        <v>218</v>
      </c>
      <c r="C24" s="23">
        <f t="shared" si="1"/>
        <v>6</v>
      </c>
      <c r="D24" s="23"/>
      <c r="E24" s="23">
        <v>6</v>
      </c>
    </row>
    <row r="25" s="29" customFormat="1" ht="23" customHeight="1" spans="1:5">
      <c r="A25" s="48">
        <v>30213</v>
      </c>
      <c r="B25" s="49" t="s">
        <v>219</v>
      </c>
      <c r="C25" s="23">
        <f t="shared" si="1"/>
        <v>109.21</v>
      </c>
      <c r="D25" s="23"/>
      <c r="E25" s="23">
        <f>25.21+84</f>
        <v>109.21</v>
      </c>
    </row>
    <row r="26" s="29" customFormat="1" ht="23" customHeight="1" spans="1:5">
      <c r="A26" s="48">
        <v>30216</v>
      </c>
      <c r="B26" s="49" t="s">
        <v>220</v>
      </c>
      <c r="C26" s="23">
        <f t="shared" si="1"/>
        <v>32</v>
      </c>
      <c r="D26" s="23"/>
      <c r="E26" s="23">
        <v>32</v>
      </c>
    </row>
    <row r="27" s="29" customFormat="1" ht="23" customHeight="1" spans="1:5">
      <c r="A27" s="48">
        <v>30217</v>
      </c>
      <c r="B27" s="49" t="s">
        <v>221</v>
      </c>
      <c r="C27" s="23">
        <f t="shared" si="1"/>
        <v>0</v>
      </c>
      <c r="D27" s="23"/>
      <c r="E27" s="23"/>
    </row>
    <row r="28" s="29" customFormat="1" ht="23" customHeight="1" spans="1:5">
      <c r="A28" s="48">
        <v>30226</v>
      </c>
      <c r="B28" s="49" t="s">
        <v>222</v>
      </c>
      <c r="C28" s="23">
        <f t="shared" si="1"/>
        <v>91</v>
      </c>
      <c r="D28" s="23"/>
      <c r="E28" s="23">
        <v>91</v>
      </c>
    </row>
    <row r="29" s="29" customFormat="1" ht="23" customHeight="1" spans="1:5">
      <c r="A29" s="48">
        <v>30228</v>
      </c>
      <c r="B29" s="49" t="s">
        <v>223</v>
      </c>
      <c r="C29" s="23">
        <f t="shared" si="1"/>
        <v>237.4890496</v>
      </c>
      <c r="D29" s="23">
        <v>237.4890496</v>
      </c>
      <c r="E29" s="23"/>
    </row>
    <row r="30" s="29" customFormat="1" ht="23" customHeight="1" spans="1:5">
      <c r="A30" s="48">
        <v>30229</v>
      </c>
      <c r="B30" s="49" t="s">
        <v>224</v>
      </c>
      <c r="C30" s="23">
        <f t="shared" si="1"/>
        <v>0</v>
      </c>
      <c r="D30" s="23"/>
      <c r="E30" s="23"/>
    </row>
    <row r="31" s="29" customFormat="1" ht="23" customHeight="1" spans="1:5">
      <c r="A31" s="48">
        <v>30239</v>
      </c>
      <c r="B31" s="49" t="s">
        <v>225</v>
      </c>
      <c r="C31" s="23">
        <f t="shared" si="1"/>
        <v>156.48</v>
      </c>
      <c r="D31" s="23"/>
      <c r="E31" s="23">
        <f>6.48+150</f>
        <v>156.48</v>
      </c>
    </row>
    <row r="32" s="29" customFormat="1" ht="23" customHeight="1" spans="1:5">
      <c r="A32" s="50" t="s">
        <v>226</v>
      </c>
      <c r="B32" s="49" t="s">
        <v>227</v>
      </c>
      <c r="C32" s="23">
        <f t="shared" si="1"/>
        <v>0</v>
      </c>
      <c r="D32" s="23"/>
      <c r="E32" s="23"/>
    </row>
    <row r="33" s="28" customFormat="1" ht="23" customHeight="1" spans="1:5">
      <c r="A33" s="40" t="s">
        <v>228</v>
      </c>
      <c r="B33" s="41" t="s">
        <v>229</v>
      </c>
      <c r="C33" s="51">
        <f>SUM(C34:C37)</f>
        <v>2699.53</v>
      </c>
      <c r="D33" s="51">
        <f>SUM(D34:D37)</f>
        <v>2699.53</v>
      </c>
      <c r="E33" s="38"/>
    </row>
    <row r="34" s="29" customFormat="1" ht="23" customHeight="1" spans="1:5">
      <c r="A34" s="48">
        <v>30301</v>
      </c>
      <c r="B34" s="49" t="s">
        <v>230</v>
      </c>
      <c r="C34" s="23"/>
      <c r="D34" s="23"/>
      <c r="E34" s="52"/>
    </row>
    <row r="35" s="29" customFormat="1" ht="23" customHeight="1" spans="1:5">
      <c r="A35" s="48" t="s">
        <v>231</v>
      </c>
      <c r="B35" s="49" t="s">
        <v>232</v>
      </c>
      <c r="C35" s="23">
        <v>2699.53</v>
      </c>
      <c r="D35" s="23">
        <v>2699.53</v>
      </c>
      <c r="E35" s="52"/>
    </row>
    <row r="36" s="29" customFormat="1" ht="23" customHeight="1" spans="1:5">
      <c r="A36" s="48" t="s">
        <v>233</v>
      </c>
      <c r="B36" s="49" t="s">
        <v>234</v>
      </c>
      <c r="C36" s="23"/>
      <c r="D36" s="23"/>
      <c r="E36" s="52"/>
    </row>
    <row r="37" s="29" customFormat="1" ht="23" customHeight="1" spans="1:5">
      <c r="A37" s="48" t="s">
        <v>235</v>
      </c>
      <c r="B37" s="49" t="s">
        <v>236</v>
      </c>
      <c r="C37" s="23"/>
      <c r="D37" s="23"/>
      <c r="E37" s="52"/>
    </row>
    <row r="38" s="27" customFormat="1" ht="16.35" customHeight="1" spans="1:5">
      <c r="A38" s="2"/>
      <c r="B38" s="31"/>
      <c r="C38" s="2"/>
      <c r="D38" s="2"/>
      <c r="E38" s="2"/>
    </row>
    <row r="39" s="27" customFormat="1" ht="16.35" customHeight="1" spans="1:5">
      <c r="A39" s="2" t="s">
        <v>88</v>
      </c>
      <c r="B39" s="31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為伱&amp;寫詩</cp:lastModifiedBy>
  <dcterms:created xsi:type="dcterms:W3CDTF">2024-01-16T21:48:00Z</dcterms:created>
  <dcterms:modified xsi:type="dcterms:W3CDTF">2025-03-28T09:37:58Z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2052-12.1.0.16729</vt:lpwstr>
  </property>
</Properties>
</file>