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<sst xmlns="http://schemas.openxmlformats.org/spreadsheetml/2006/main" count="46" uniqueCount="42">
  <si>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</si>
  <si>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</si>
  <si>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</si>
  <si>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</si>
  <si>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</si>
  <si>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</si>
  <si>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</si>
  <si>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</si>
  <si>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</si>
  <si>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</si>
  <si>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</si>
  <si>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</si>
  <si>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</si>
  <si>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</si>
  <si>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</si>
  <si>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</si>
  <si>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</si>
  <si>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</si>
  <si>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</si>
  <si>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</si>
  <si>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</si>
  <si>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</si>
  <si>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</si>
  <si>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</si>
  <si>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</si>
  <si>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</si>
  <si>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</si>
  <si>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</si>
  <si>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</si>
  <si>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</si>
  <si>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</si>
  <si>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</si>
  <si>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</si>
  <si>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</si>
  <si>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</si>
  <si>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</si>
  <si>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</si>
  <si>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</si>
  <si>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</si>
  <si>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</si>
  <si>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永固镇人民政府</t>
  </si>
  <si>
    <t>基本公用经费包括：办公费、水电费、邮电费、取暖费、差旅费、维修费、会议费、公务用车运行维护费（含“两站两员”经费10万元、社会治安综合治理工作经费、炊事员工资、乡镇人大代表活动经费、乡镇团委经费及政协委员工作站经费、司法所工作经费2万元、乡镇社会治理和应急管理办公室工作经费、乡镇纪委工作经费3万元、镇村退役军人服务站工作经费2.5万元），政府采购预算资金为中小企业100%预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</si>
</sst>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zoomScale="60" zoomScaleNormal="60" topLeftCell="A3" workbookViewId="0">
      <selection activeCell="G9" sqref="G9"/>
    </sheetView>
  </sheetViews>
  <sheetFormatPr defaultColWidth="8" defaultRowHeight="30"/>
  <cols>
    <col min="1" max="1" width="13.2222222222222" style="6" customWidth="1"/>
    <col min="2" max="2" width="17.8888888888889" style="7" customWidth="1"/>
    <col min="3" max="4" width="10.8888888888889" style="8" hidden="1" customWidth="1"/>
    <col min="5" max="5" width="8.85185185185185" style="8" hidden="1" customWidth="1"/>
    <col min="6" max="6" width="10.8888888888889" style="8" hidden="1" customWidth="1"/>
    <col min="7" max="7" width="22.1666666666667" style="8" customWidth="1"/>
    <col min="8" max="8" width="18.7685185185185" style="8" hidden="1" customWidth="1"/>
    <col min="9" max="9" width="19.0648148148148" style="9" hidden="1" customWidth="1"/>
    <col min="10" max="10" width="18.6666666666667" style="9" hidden="1" customWidth="1"/>
    <col min="11" max="12" width="16.7222222222222" style="10" hidden="1" customWidth="1"/>
    <col min="13" max="14" width="16.7222222222222" style="9" hidden="1" customWidth="1"/>
    <col min="15" max="15" width="15.9444444444444" style="9" hidden="1" customWidth="1"/>
    <col min="16" max="20" width="14.7777777777778" style="9" hidden="1" customWidth="1"/>
    <col min="21" max="21" width="19.0555555555556" style="11" hidden="1" customWidth="1"/>
    <col min="22" max="22" width="21.5555555555556" style="11" hidden="1" customWidth="1"/>
    <col min="23" max="25" width="19.8333333333333" style="11" hidden="1" customWidth="1"/>
    <col min="26" max="26" width="18.75" style="11" hidden="1" customWidth="1"/>
    <col min="27" max="27" width="13.0925925925926" style="8" customWidth="1"/>
    <col min="28" max="28" width="13.0925925925926" style="12" customWidth="1"/>
    <col min="29" max="30" width="13.0925925925926" style="8" customWidth="1"/>
    <col min="31" max="32" width="13.0925925925926" style="11" customWidth="1"/>
    <col min="33" max="33" width="13.0925925925926" style="8" customWidth="1"/>
    <col min="34" max="34" width="50.5555555555556" style="13" customWidth="1"/>
    <col min="35" max="16318" width="8" style="1" customWidth="1"/>
    <col min="16319" max="16384" width="8" style="1"/>
  </cols>
  <sheetData>
    <row r="1" s="1" customFormat="1" ht="13.2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3.2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319" customHeight="1" spans="1:34">
      <c r="A9" s="25" t="s">
        <v>39</v>
      </c>
      <c r="B9" s="25" t="s">
        <v>40</v>
      </c>
      <c r="C9" s="25">
        <f>+D9+E9+F9</f>
        <v>50</v>
      </c>
      <c r="D9" s="25">
        <v>42</v>
      </c>
      <c r="E9" s="25">
        <v>5</v>
      </c>
      <c r="F9" s="25">
        <v>3</v>
      </c>
      <c r="G9" s="25">
        <v>86</v>
      </c>
      <c r="H9" s="25">
        <f>I9+J9+K9+M9+N9+O9+P9+Q9+R9+S9+T9+U9</f>
        <v>524.6681544</v>
      </c>
      <c r="I9" s="25">
        <v>346.25</v>
      </c>
      <c r="J9" s="25">
        <v>6.44</v>
      </c>
      <c r="K9" s="25">
        <f>D9*0.8738</f>
        <v>36.6996</v>
      </c>
      <c r="L9" s="25">
        <f>15028.15/10000*12</f>
        <v>18.03378</v>
      </c>
      <c r="M9" s="25">
        <f>I9*0.12+K9*0.12</f>
        <v>45.953952</v>
      </c>
      <c r="N9" s="25">
        <f>I9*0.16+J9*0.16</f>
        <v>56.4304</v>
      </c>
      <c r="O9" s="25">
        <f>I9*0.065</f>
        <v>22.50625</v>
      </c>
      <c r="P9" s="25">
        <f>I9*0.02</f>
        <v>6.925</v>
      </c>
      <c r="Q9" s="25">
        <v>1.12</v>
      </c>
      <c r="R9" s="25">
        <f>I9*0.0026</f>
        <v>0.90025</v>
      </c>
      <c r="S9" s="25">
        <f>L9*0.06</f>
        <v>1.0820268</v>
      </c>
      <c r="T9" s="25">
        <f>L9*0.02</f>
        <v>0.3606756</v>
      </c>
      <c r="U9" s="25">
        <v>0</v>
      </c>
      <c r="V9" s="25">
        <f>W9+X9+Y9+Z9</f>
        <v>32.94</v>
      </c>
      <c r="W9" s="25">
        <v>1.32</v>
      </c>
      <c r="X9" s="25">
        <f>I9*0.02*0.4</f>
        <v>2.77</v>
      </c>
      <c r="Y9" s="25">
        <v>28.85</v>
      </c>
      <c r="Z9" s="25">
        <v>0</v>
      </c>
      <c r="AA9" s="25">
        <v>86</v>
      </c>
      <c r="AB9" s="25">
        <v>86</v>
      </c>
      <c r="AC9" s="25">
        <v>0</v>
      </c>
      <c r="AD9" s="25"/>
      <c r="AE9" s="25">
        <v>0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丶空山新雨</cp:lastModifiedBy>
  <dcterms:created xsi:type="dcterms:W3CDTF">2023-05-12T11:15:00Z</dcterms:created>
  <dcterms:modified xsi:type="dcterms:W3CDTF">2025-03-28T03:32:34Z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7A09019EBDFE4DB9806F6B7EC2225BDC_12</vt:lpwstr>
  </property>
</Properties>
</file>