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<sst xmlns="http://schemas.openxmlformats.org/spreadsheetml/2006/main" count="46" uniqueCount="42">
  <si>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民乐县2026年度政府采购预算批复表</t>
  </si>
  <si>
    <t xml:space="preserve">                                      2026年3月                                               单位：万元</t>
  </si>
  <si>
    <t>科目</t>
  </si>
  <si>
    <t>单位</t>
  </si>
  <si>
    <t>年末实有人数</t>
  </si>
  <si>
    <t>预算内安排支出</t>
  </si>
  <si>
    <t>部分项目说明</t>
  </si>
  <si>
    <t>小计</t>
  </si>
  <si>
    <t>财政供养人员</t>
  </si>
  <si>
    <t>遗属</t>
  </si>
  <si>
    <t>退休人员</t>
  </si>
  <si>
    <t>合计</t>
  </si>
  <si>
    <t>人员支出</t>
  </si>
  <si>
    <t>公用经费</t>
  </si>
  <si>
    <t>民生惠民及其他刚性支出</t>
  </si>
  <si>
    <t>项目支出</t>
  </si>
  <si>
    <t>工资福利支出</t>
  </si>
  <si>
    <t>对个人和家庭的补助</t>
  </si>
  <si>
    <t>商品和服务支出</t>
  </si>
  <si>
    <t>在职人员工资</t>
  </si>
  <si>
    <t>年终奖金</t>
  </si>
  <si>
    <t>年度考核奖</t>
  </si>
  <si>
    <t>退休人员养老待遇</t>
  </si>
  <si>
    <t>公积金（12%）</t>
  </si>
  <si>
    <t>养老保险缴费（16%）</t>
  </si>
  <si>
    <t>在职医疗保险（6.5%）</t>
  </si>
  <si>
    <t>在职公务员医疗补助（2%）</t>
  </si>
  <si>
    <t>失业保险（0.7%）</t>
  </si>
  <si>
    <t>工伤保险（0.26%，教育医疗0.52%）</t>
  </si>
  <si>
    <t>退休医疗保险（6%）</t>
  </si>
  <si>
    <t>退休公务员医疗补助（2%）</t>
  </si>
  <si>
    <t>其他工资福利支出</t>
  </si>
  <si>
    <t>遗属补助</t>
  </si>
  <si>
    <t>工会经费（自留）</t>
  </si>
  <si>
    <t>采暖补贴</t>
  </si>
  <si>
    <t>其他对个人和家庭的补助</t>
  </si>
  <si>
    <t>公用取暖费</t>
  </si>
  <si>
    <t>公车补助</t>
  </si>
  <si>
    <t>财政拨款</t>
  </si>
  <si>
    <t>政府办公厅（室）及相关机构事务</t>
  </si>
  <si>
    <t>永固镇人民政府</t>
  </si>
  <si>
    <t>政府采购预算资金为中小企业100%预留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</si>
</sst>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8"/>
      <name val="Arial"/>
      <charset val="0"/>
    </font>
    <font>
      <sz val="22"/>
      <name val="Arial"/>
      <charset val="0"/>
    </font>
    <font>
      <sz val="12"/>
      <name val="Arial"/>
      <charset val="0"/>
    </font>
    <font>
      <sz val="11"/>
      <name val="Arial"/>
      <charset val="0"/>
    </font>
    <font>
      <sz val="24"/>
      <name val="Arial"/>
      <charset val="0"/>
    </font>
    <font>
      <b/>
      <sz val="28"/>
      <color theme="1"/>
      <name val="方正小标宋简体"/>
      <charset val="134"/>
    </font>
    <font>
      <b/>
      <sz val="16"/>
      <color theme="1"/>
      <name val="宋体"/>
      <charset val="134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protection locked="0"/>
    </xf>
    <xf numFmtId="0" fontId="4" fillId="2" borderId="0" xfId="0" applyFont="1" applyFill="1" applyAlignment="1"/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176" fontId="6" fillId="2" borderId="0" xfId="0" applyNumberFormat="1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1" fillId="2" borderId="0" xfId="0" applyFont="1" applyFill="1" applyAlignment="1">
      <alignment horizontal="justify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176" fontId="7" fillId="2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justify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76" fontId="8" fillId="2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2" borderId="2" xfId="0" applyFont="1" applyFill="1" applyBorder="1" applyAlignment="1" applyProtection="1">
      <alignment horizontal="center" vertical="center" wrapText="1" shrinkToFit="1"/>
      <protection locked="0"/>
    </xf>
    <xf numFmtId="0" fontId="9" fillId="2" borderId="3" xfId="0" applyFont="1" applyFill="1" applyBorder="1" applyAlignment="1" applyProtection="1">
      <alignment horizontal="center" vertical="center" wrapText="1" shrinkToFit="1"/>
      <protection locked="0"/>
    </xf>
    <xf numFmtId="0" fontId="9" fillId="2" borderId="4" xfId="0" applyFont="1" applyFill="1" applyBorder="1" applyAlignment="1" applyProtection="1">
      <alignment horizontal="center" vertical="center" wrapText="1" shrinkToFit="1"/>
      <protection locked="0"/>
    </xf>
    <xf numFmtId="0" fontId="9" fillId="2" borderId="5" xfId="0" applyFont="1" applyFill="1" applyBorder="1" applyAlignment="1" applyProtection="1">
      <alignment horizontal="center" vertical="center" wrapText="1" shrinkToFit="1"/>
      <protection locked="0"/>
    </xf>
    <xf numFmtId="176" fontId="9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5" xfId="0" applyFont="1" applyFill="1" applyBorder="1" applyAlignment="1" applyProtection="1">
      <alignment horizontal="center" vertical="center" wrapText="1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wrapText="1" shrinkToFit="1"/>
      <protection locked="0"/>
    </xf>
    <xf numFmtId="176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 shrinkToFi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tabSelected="1" zoomScale="60" zoomScaleNormal="60" topLeftCell="A3" workbookViewId="0">
      <selection activeCell="AM9" sqref="AM9"/>
    </sheetView>
  </sheetViews>
  <sheetFormatPr defaultColWidth="8" defaultRowHeight="30"/>
  <cols>
    <col min="1" max="1" width="13.225" style="6" customWidth="1"/>
    <col min="2" max="2" width="17.8916666666667" style="7" customWidth="1"/>
    <col min="3" max="4" width="10.8916666666667" style="8" hidden="1" customWidth="1"/>
    <col min="5" max="5" width="8.85" style="8" hidden="1" customWidth="1"/>
    <col min="6" max="6" width="10.8916666666667" style="8" hidden="1" customWidth="1"/>
    <col min="7" max="7" width="22.1666666666667" style="8" customWidth="1"/>
    <col min="8" max="8" width="18.7666666666667" style="8" hidden="1" customWidth="1"/>
    <col min="9" max="9" width="19.0666666666667" style="9" hidden="1" customWidth="1"/>
    <col min="10" max="10" width="18.6666666666667" style="9" hidden="1" customWidth="1"/>
    <col min="11" max="12" width="16.725" style="10" hidden="1" customWidth="1"/>
    <col min="13" max="14" width="16.725" style="9" hidden="1" customWidth="1"/>
    <col min="15" max="15" width="15.9416666666667" style="9" hidden="1" customWidth="1"/>
    <col min="16" max="20" width="14.775" style="9" hidden="1" customWidth="1"/>
    <col min="21" max="21" width="19.0583333333333" style="11" hidden="1" customWidth="1"/>
    <col min="22" max="22" width="21.5583333333333" style="11" hidden="1" customWidth="1"/>
    <col min="23" max="25" width="19.8333333333333" style="11" hidden="1" customWidth="1"/>
    <col min="26" max="26" width="18.75" style="11" hidden="1" customWidth="1"/>
    <col min="27" max="27" width="13.0916666666667" style="8" customWidth="1"/>
    <col min="28" max="28" width="13.0916666666667" style="12" customWidth="1"/>
    <col min="29" max="30" width="13.0916666666667" style="8" customWidth="1"/>
    <col min="31" max="32" width="13.0916666666667" style="11" customWidth="1"/>
    <col min="33" max="33" width="13.0916666666667" style="8" customWidth="1"/>
    <col min="34" max="34" width="50.5583333333333" style="13" customWidth="1"/>
    <col min="35" max="16318" width="8" style="1" customWidth="1"/>
    <col min="16319" max="16384" width="8" style="1"/>
  </cols>
  <sheetData>
    <row r="1" s="1" customFormat="1" ht="12.75" spans="1:3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2" customFormat="1" ht="12.75" spans="1:3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="3" customFormat="1" ht="99" customHeight="1" spans="1:34">
      <c r="A3" s="14" t="s">
        <v>0</v>
      </c>
      <c r="B3" s="14"/>
      <c r="C3" s="15"/>
      <c r="D3" s="15"/>
      <c r="E3" s="15"/>
      <c r="F3" s="15"/>
      <c r="G3" s="15"/>
      <c r="H3" s="15"/>
      <c r="I3" s="15"/>
      <c r="J3" s="15"/>
      <c r="K3" s="16"/>
      <c r="L3" s="16"/>
      <c r="M3" s="15"/>
      <c r="N3" s="15"/>
      <c r="O3" s="15"/>
      <c r="P3" s="15"/>
      <c r="Q3" s="15"/>
      <c r="R3" s="15"/>
      <c r="S3" s="15"/>
      <c r="T3" s="15"/>
      <c r="U3" s="17"/>
      <c r="V3" s="17"/>
      <c r="W3" s="17"/>
      <c r="X3" s="17"/>
      <c r="Y3" s="17"/>
      <c r="Z3" s="17"/>
      <c r="AA3" s="15"/>
      <c r="AB3" s="17"/>
      <c r="AC3" s="15"/>
      <c r="AD3" s="15"/>
      <c r="AE3" s="17"/>
      <c r="AF3" s="17"/>
      <c r="AG3" s="15"/>
      <c r="AH3" s="18"/>
    </row>
    <row r="4" s="4" customFormat="1" ht="35" customHeight="1" spans="1:34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20"/>
      <c r="L4" s="20"/>
      <c r="M4" s="19"/>
      <c r="N4" s="19"/>
      <c r="O4" s="19"/>
      <c r="P4" s="19"/>
      <c r="Q4" s="19"/>
      <c r="R4" s="19"/>
      <c r="S4" s="19"/>
      <c r="T4" s="19"/>
      <c r="U4" s="21"/>
      <c r="V4" s="21"/>
      <c r="W4" s="21"/>
      <c r="X4" s="21"/>
      <c r="Y4" s="21"/>
      <c r="Z4" s="21"/>
      <c r="AA4" s="19"/>
      <c r="AB4" s="21"/>
      <c r="AC4" s="19"/>
      <c r="AD4" s="19"/>
      <c r="AE4" s="21"/>
      <c r="AF4" s="21"/>
      <c r="AG4" s="19"/>
      <c r="AH4" s="19"/>
    </row>
    <row r="5" s="4" customFormat="1" ht="54" customHeight="1" spans="1:34">
      <c r="A5" s="22" t="s">
        <v>2</v>
      </c>
      <c r="B5" s="22" t="s">
        <v>3</v>
      </c>
      <c r="C5" s="23" t="s">
        <v>4</v>
      </c>
      <c r="D5" s="24"/>
      <c r="E5" s="24"/>
      <c r="F5" s="25"/>
      <c r="G5" s="26" t="s">
        <v>5</v>
      </c>
      <c r="H5" s="26"/>
      <c r="I5" s="26"/>
      <c r="J5" s="26"/>
      <c r="K5" s="27"/>
      <c r="L5" s="27"/>
      <c r="M5" s="26"/>
      <c r="N5" s="26"/>
      <c r="O5" s="26"/>
      <c r="P5" s="26"/>
      <c r="Q5" s="26"/>
      <c r="R5" s="26"/>
      <c r="S5" s="26"/>
      <c r="T5" s="26"/>
      <c r="U5" s="28"/>
      <c r="V5" s="28"/>
      <c r="W5" s="28"/>
      <c r="X5" s="28"/>
      <c r="Y5" s="28"/>
      <c r="Z5" s="28"/>
      <c r="AA5" s="26"/>
      <c r="AB5" s="28"/>
      <c r="AC5" s="26"/>
      <c r="AD5" s="26"/>
      <c r="AE5" s="28"/>
      <c r="AF5" s="28"/>
      <c r="AG5" s="26"/>
      <c r="AH5" s="29" t="s">
        <v>6</v>
      </c>
    </row>
    <row r="6" s="4" customFormat="1" ht="60" customHeight="1" spans="1:34">
      <c r="A6" s="30"/>
      <c r="B6" s="30"/>
      <c r="C6" s="26" t="s">
        <v>7</v>
      </c>
      <c r="D6" s="26" t="s">
        <v>8</v>
      </c>
      <c r="E6" s="26" t="s">
        <v>9</v>
      </c>
      <c r="F6" s="22" t="s">
        <v>10</v>
      </c>
      <c r="G6" s="22" t="s">
        <v>11</v>
      </c>
      <c r="H6" s="29" t="s">
        <v>12</v>
      </c>
      <c r="I6" s="29"/>
      <c r="J6" s="29"/>
      <c r="K6" s="31"/>
      <c r="L6" s="31"/>
      <c r="M6" s="29"/>
      <c r="N6" s="29"/>
      <c r="O6" s="29"/>
      <c r="P6" s="29"/>
      <c r="Q6" s="29"/>
      <c r="R6" s="29"/>
      <c r="S6" s="29"/>
      <c r="T6" s="29"/>
      <c r="U6" s="32"/>
      <c r="V6" s="32"/>
      <c r="W6" s="32"/>
      <c r="X6" s="32"/>
      <c r="Y6" s="32"/>
      <c r="Z6" s="32"/>
      <c r="AA6" s="33" t="s">
        <v>13</v>
      </c>
      <c r="AB6" s="34"/>
      <c r="AC6" s="33"/>
      <c r="AD6" s="33"/>
      <c r="AE6" s="34"/>
      <c r="AF6" s="35" t="s">
        <v>14</v>
      </c>
      <c r="AG6" s="29" t="s">
        <v>15</v>
      </c>
      <c r="AH6" s="29"/>
    </row>
    <row r="7" s="4" customFormat="1" ht="58" customHeight="1" spans="1:34">
      <c r="A7" s="30"/>
      <c r="B7" s="30"/>
      <c r="C7" s="26"/>
      <c r="D7" s="26"/>
      <c r="E7" s="26"/>
      <c r="F7" s="30"/>
      <c r="G7" s="30"/>
      <c r="H7" s="29" t="s">
        <v>16</v>
      </c>
      <c r="I7" s="29"/>
      <c r="J7" s="29"/>
      <c r="K7" s="31"/>
      <c r="L7" s="31"/>
      <c r="M7" s="29"/>
      <c r="N7" s="29"/>
      <c r="O7" s="29"/>
      <c r="P7" s="29"/>
      <c r="Q7" s="29"/>
      <c r="R7" s="29"/>
      <c r="S7" s="29"/>
      <c r="T7" s="29"/>
      <c r="U7" s="32"/>
      <c r="V7" s="32" t="s">
        <v>17</v>
      </c>
      <c r="W7" s="32"/>
      <c r="X7" s="32"/>
      <c r="Y7" s="32"/>
      <c r="Z7" s="32"/>
      <c r="AA7" s="29" t="s">
        <v>18</v>
      </c>
      <c r="AB7" s="32"/>
      <c r="AC7" s="29"/>
      <c r="AD7" s="29"/>
      <c r="AE7" s="32"/>
      <c r="AF7" s="36"/>
      <c r="AG7" s="29"/>
      <c r="AH7" s="29"/>
    </row>
    <row r="8" s="4" customFormat="1" ht="72" customHeight="1" spans="1:34">
      <c r="A8" s="37"/>
      <c r="B8" s="37"/>
      <c r="C8" s="26"/>
      <c r="D8" s="26"/>
      <c r="E8" s="26"/>
      <c r="F8" s="37"/>
      <c r="G8" s="37"/>
      <c r="H8" s="26" t="s">
        <v>7</v>
      </c>
      <c r="I8" s="26" t="s">
        <v>19</v>
      </c>
      <c r="J8" s="26" t="s">
        <v>20</v>
      </c>
      <c r="K8" s="27" t="s">
        <v>21</v>
      </c>
      <c r="L8" s="27" t="s">
        <v>22</v>
      </c>
      <c r="M8" s="26" t="s">
        <v>23</v>
      </c>
      <c r="N8" s="26" t="s">
        <v>24</v>
      </c>
      <c r="O8" s="26" t="s">
        <v>25</v>
      </c>
      <c r="P8" s="26" t="s">
        <v>26</v>
      </c>
      <c r="Q8" s="26" t="s">
        <v>27</v>
      </c>
      <c r="R8" s="26" t="s">
        <v>28</v>
      </c>
      <c r="S8" s="26" t="s">
        <v>29</v>
      </c>
      <c r="T8" s="26" t="s">
        <v>30</v>
      </c>
      <c r="U8" s="28" t="s">
        <v>31</v>
      </c>
      <c r="V8" s="28" t="s">
        <v>7</v>
      </c>
      <c r="W8" s="28" t="s">
        <v>32</v>
      </c>
      <c r="X8" s="28" t="s">
        <v>33</v>
      </c>
      <c r="Y8" s="28" t="s">
        <v>34</v>
      </c>
      <c r="Z8" s="28" t="s">
        <v>35</v>
      </c>
      <c r="AA8" s="26" t="s">
        <v>7</v>
      </c>
      <c r="AB8" s="28" t="s">
        <v>13</v>
      </c>
      <c r="AC8" s="26" t="s">
        <v>36</v>
      </c>
      <c r="AD8" s="26" t="s">
        <v>37</v>
      </c>
      <c r="AE8" s="28" t="s">
        <v>38</v>
      </c>
      <c r="AF8" s="38"/>
      <c r="AG8" s="29"/>
      <c r="AH8" s="29"/>
    </row>
    <row r="9" s="5" customFormat="1" ht="319" customHeight="1" spans="1:34">
      <c r="A9" s="39" t="s">
        <v>39</v>
      </c>
      <c r="B9" s="39" t="s">
        <v>40</v>
      </c>
      <c r="C9" s="39">
        <f>+D9+E9+F9</f>
        <v>50</v>
      </c>
      <c r="D9" s="39">
        <v>42</v>
      </c>
      <c r="E9" s="39">
        <v>5</v>
      </c>
      <c r="F9" s="39">
        <v>3</v>
      </c>
      <c r="G9" s="39">
        <v>11.9562</v>
      </c>
      <c r="H9" s="39">
        <f>I9+J9+K9+M9+N9+O9+P9+Q9+R9+S9+T9+U9</f>
        <v>524.6681544</v>
      </c>
      <c r="I9" s="39">
        <v>346.25</v>
      </c>
      <c r="J9" s="39">
        <v>6.44</v>
      </c>
      <c r="K9" s="39">
        <f>D9*0.8738</f>
        <v>36.6996</v>
      </c>
      <c r="L9" s="39">
        <f>15028.15/10000*12</f>
        <v>18.03378</v>
      </c>
      <c r="M9" s="39">
        <f>I9*0.12+K9*0.12</f>
        <v>45.953952</v>
      </c>
      <c r="N9" s="39">
        <f>I9*0.16+J9*0.16</f>
        <v>56.4304</v>
      </c>
      <c r="O9" s="39">
        <f>I9*0.065</f>
        <v>22.50625</v>
      </c>
      <c r="P9" s="39">
        <f>I9*0.02</f>
        <v>6.925</v>
      </c>
      <c r="Q9" s="39">
        <v>1.12</v>
      </c>
      <c r="R9" s="39">
        <f>I9*0.0026</f>
        <v>0.90025</v>
      </c>
      <c r="S9" s="39">
        <f>L9*0.06</f>
        <v>1.0820268</v>
      </c>
      <c r="T9" s="39">
        <f>L9*0.02</f>
        <v>0.3606756</v>
      </c>
      <c r="U9" s="39">
        <v>0</v>
      </c>
      <c r="V9" s="39">
        <f>W9+X9+Y9+Z9</f>
        <v>32.94</v>
      </c>
      <c r="W9" s="39">
        <v>1.32</v>
      </c>
      <c r="X9" s="39">
        <f>I9*0.02*0.4</f>
        <v>2.77</v>
      </c>
      <c r="Y9" s="39">
        <v>28.85</v>
      </c>
      <c r="Z9" s="39">
        <v>0</v>
      </c>
      <c r="AA9" s="39">
        <v>11.9562</v>
      </c>
      <c r="AB9" s="39">
        <v>11.9562</v>
      </c>
      <c r="AC9" s="39">
        <v>0</v>
      </c>
      <c r="AD9" s="39"/>
      <c r="AE9" s="39">
        <v>0</v>
      </c>
      <c r="AF9" s="39"/>
      <c r="AG9" s="39">
        <v>0</v>
      </c>
      <c r="AH9" s="39" t="s">
        <v>41</v>
      </c>
    </row>
  </sheetData>
  <mergeCells count="20">
    <mergeCell ref="A3:AH3"/>
    <mergeCell ref="A4:AH4"/>
    <mergeCell ref="C5:F5"/>
    <mergeCell ref="G5:AG5"/>
    <mergeCell ref="H6:Z6"/>
    <mergeCell ref="AA6:AE6"/>
    <mergeCell ref="H7:U7"/>
    <mergeCell ref="V7:Z7"/>
    <mergeCell ref="AA7:AE7"/>
    <mergeCell ref="A5:A8"/>
    <mergeCell ref="B5:B8"/>
    <mergeCell ref="C6:C8"/>
    <mergeCell ref="D6:D8"/>
    <mergeCell ref="E6:E8"/>
    <mergeCell ref="F6:F8"/>
    <mergeCell ref="G6:G8"/>
    <mergeCell ref="AF6:AF8"/>
    <mergeCell ref="AG6:AG8"/>
    <mergeCell ref="AH5:AH8"/>
    <mergeCell ref="A1:A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丶空山新雨</cp:lastModifiedBy>
  <dcterms:created xsi:type="dcterms:W3CDTF">2023-05-12T11:15:00Z</dcterms:created>
  <dcterms:modified xsi:type="dcterms:W3CDTF">2026-04-10T06:48:14Z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7A09019EBDFE4DB9806F6B7EC2225BDC_12</vt:lpwstr>
  </property>
  <property fmtid="{D5CDD505-2E9C-101B-9397-08002B2CF9AE}" pid="4" name="CalculationRule">
    <vt:i4>0</vt:i4>
  </property>
</Properties>
</file>