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200"/>
  </bookViews>
  <sheets>
    <sheet name="附件2 (2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??????">#REF!</definedName>
    <definedName name="___?">#REF!</definedName>
    <definedName name="_21114">#REF!</definedName>
    <definedName name="_Fill">#REF!</definedName>
    <definedName name="_Order1">255</definedName>
    <definedName name="_Order2">255</definedName>
    <definedName name="a">#REF!</definedName>
    <definedName name="aa">#REF!</definedName>
    <definedName name="as">#N/A</definedName>
    <definedName name="cost">#REF!</definedName>
    <definedName name="data">#REF!</definedName>
    <definedName name="Database">#REF!</definedName>
    <definedName name="database2">#REF!</definedName>
    <definedName name="database3">#REF!</definedName>
    <definedName name="dss">#REF!</definedName>
    <definedName name="E206.">#REF!</definedName>
    <definedName name="eee">#REF!</definedName>
    <definedName name="eve">#REF!</definedName>
    <definedName name="fff">#REF!</definedName>
    <definedName name="gxxe2003">'[1]P1012001'!$A$6:$E$117</definedName>
    <definedName name="gxxe20032">'[1]P1012001'!$A$6:$E$117</definedName>
    <definedName name="hhhh">#REF!</definedName>
    <definedName name="HWSheet">1</definedName>
    <definedName name="kkkk">#REF!</definedName>
    <definedName name="Module.Prix_SMC">#N/A</definedName>
    <definedName name="PRCGAAP">#REF!</definedName>
    <definedName name="PRCGAAP2">#REF!</definedName>
    <definedName name="Print_Area_MI">#REF!</definedName>
    <definedName name="rrrr">#REF!</definedName>
    <definedName name="s">#REF!</definedName>
    <definedName name="sfeggsafasfas">#REF!</definedName>
    <definedName name="ss">#REF!</definedName>
    <definedName name="ttt">#REF!</definedName>
    <definedName name="tttt">#REF!</definedName>
    <definedName name="UFPcy">#REF!</definedName>
    <definedName name="UFPkcsp">#REF!</definedName>
    <definedName name="UFPrn20031228144214">#REF!</definedName>
    <definedName name="UFPyt">#REF!</definedName>
    <definedName name="Work_Program_By_Area_List">#REF!</definedName>
    <definedName name="www">#REF!</definedName>
    <definedName name="yyyy">#REF!</definedName>
    <definedName name="本级标准收入2004年">[2]本年收入合计!$E$4:$E$184</definedName>
    <definedName name="拨款汇总_合计">SUM(#REF!)</definedName>
    <definedName name="财力">#REF!</definedName>
    <definedName name="财政供养人员增幅2004年">[3]财政供养人员增幅!$E$6</definedName>
    <definedName name="财政供养人员增幅2004年分县">[3]财政供养人员增幅!$E$4:$E$184</definedName>
    <definedName name="村级标准支出">[4]村级支出!$E$4:$E$184</definedName>
    <definedName name="大多数">[5]Sheet2!$A$15</definedName>
    <definedName name="大幅度">#REF!</definedName>
    <definedName name="地区名称">#REF!</definedName>
    <definedName name="第二产业分县2003年">[6]GDP!$G$4:$G$184</definedName>
    <definedName name="第二产业合计2003年">[6]GDP!$G$4</definedName>
    <definedName name="第三产业分县2003年">[6]GDP!$H$4:$H$184</definedName>
    <definedName name="第三产业合计2003年">[6]GDP!$H$4</definedName>
    <definedName name="耕地占用税分县2003年">[7]一般预算收入!$U$4:$U$184</definedName>
    <definedName name="耕地占用税合计2003年">[7]一般预算收入!$U$4</definedName>
    <definedName name="工商税收2004年">[8]工商税收!$S$4:$S$184</definedName>
    <definedName name="工商税收合计2004年">[8]工商税收!$S$4</definedName>
    <definedName name="公检法司部门编制数">[9]公检法司编制!$E$4:$E$184</definedName>
    <definedName name="公用标准支出">[10]合计!$E$4:$E$184</definedName>
    <definedName name="行政管理部门编制数">[9]行政编制!$E$4:$E$184</definedName>
    <definedName name="合计">#REF!</definedName>
    <definedName name="汇率">#REF!</definedName>
    <definedName name="科目编码">[11]编码!$A$2:$A$145</definedName>
    <definedName name="年初短期投资">#REF!</definedName>
    <definedName name="年初货币资金">#REF!</definedName>
    <definedName name="年初应收票据">#REF!</definedName>
    <definedName name="农业人口2003年">[12]农业人口!$E$4:$E$184</definedName>
    <definedName name="农业税分县2003年">[7]一般预算收入!$S$4:$S$184</definedName>
    <definedName name="农业税合计2003年">[7]一般预算收入!$S$4</definedName>
    <definedName name="农业特产税分县2003年">[7]一般预算收入!$T$4:$T$184</definedName>
    <definedName name="农业特产税合计2003年">[7]一般预算收入!$T$4</definedName>
    <definedName name="农业用地面积">[13]农业用地!$E$4:$E$184</definedName>
    <definedName name="契税分县2003年">[7]一般预算收入!$V$4:$V$184</definedName>
    <definedName name="契税合计2003年">[7]一般预算收入!$V$4</definedName>
    <definedName name="全额差额比例">#REF!</definedName>
    <definedName name="人员标准支出">[14]人员支出!$E$4:$E$184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[15]事业发展!$E$4:$E$184</definedName>
    <definedName name="是">#REF!</definedName>
    <definedName name="位次d">#REF!</definedName>
    <definedName name="乡镇个数">[16]行政区划!$D$6:$D$184</definedName>
    <definedName name="性别">[17]基础编码!$H$2:$H$3</definedName>
    <definedName name="学历">[17]基础编码!$S$2:$S$9</definedName>
    <definedName name="一般预算收入2002年">'[18]2002年一般预算收入'!$AC$4:$AC$184</definedName>
    <definedName name="一般预算收入2003年">[7]一般预算收入!$AD$4:$AD$184</definedName>
    <definedName name="一般预算收入合计2003年">[7]一般预算收入!$AC$4</definedName>
    <definedName name="支出">'[19]P1012001'!$A$6:$E$117</definedName>
    <definedName name="职务级别">[20]行政机构人员信息!$K$5</definedName>
    <definedName name="中国">#REF!</definedName>
    <definedName name="中小学生人数2003年">[21]中小学生!$E$4:$E$184</definedName>
    <definedName name="总人口2003年">[22]总人口!$E$4:$E$184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<sst xmlns="http://schemas.openxmlformats.org/spreadsheetml/2006/main" count="135" uniqueCount="103">
  <si>
    <t>附件2</t>
  </si>
  <si>
    <t>2023年统筹整合财政涉农资金项目计划表</t>
  </si>
  <si>
    <t>序号</t>
  </si>
  <si>
    <t>项目名称</t>
  </si>
  <si>
    <t>建设
性质（新建或续建）</t>
  </si>
  <si>
    <t>建设起
止年限</t>
  </si>
  <si>
    <t>建设
地点（以乡镇为单位细化到村）</t>
  </si>
  <si>
    <t>建设内容</t>
  </si>
  <si>
    <t>投资规模及资金来源</t>
  </si>
  <si>
    <t>中央、省级资金来源及文号</t>
  </si>
  <si>
    <t>绩效目标</t>
  </si>
  <si>
    <t>项目主管单位</t>
  </si>
  <si>
    <t>项目实施单位</t>
  </si>
  <si>
    <t>批复
文号</t>
  </si>
  <si>
    <t>备注</t>
  </si>
  <si>
    <t>合计</t>
  </si>
  <si>
    <t>中央
资金</t>
  </si>
  <si>
    <t>省级
资金</t>
  </si>
  <si>
    <t>市级
资金</t>
  </si>
  <si>
    <t>县级
资金</t>
  </si>
  <si>
    <t>项目效益情况</t>
  </si>
  <si>
    <t>利益联结机制</t>
  </si>
  <si>
    <t>受益
村数
(个)</t>
  </si>
  <si>
    <t>受益户数
(万户)</t>
  </si>
  <si>
    <t>受益人数
(万人)</t>
  </si>
  <si>
    <t>单位名称</t>
  </si>
  <si>
    <t>责任人</t>
  </si>
  <si>
    <t>脱贫村</t>
  </si>
  <si>
    <t>其他村</t>
  </si>
  <si>
    <t>小计</t>
  </si>
  <si>
    <t>脱贫户（含监测对象）</t>
  </si>
  <si>
    <t>其他农户</t>
  </si>
  <si>
    <t>脱贫人口人数（含监测对象）</t>
  </si>
  <si>
    <t>其他人口人数</t>
  </si>
  <si>
    <t>合        计</t>
  </si>
  <si>
    <t>一</t>
  </si>
  <si>
    <t>农村产业发展方面</t>
  </si>
  <si>
    <t>（一）种植业</t>
  </si>
  <si>
    <t>3.良种繁育基地建设</t>
  </si>
  <si>
    <t>马铃薯种苗繁育基地及种薯绿色基地建设项目</t>
  </si>
  <si>
    <t>新建</t>
  </si>
  <si>
    <t>2023.1-2023.12</t>
  </si>
  <si>
    <t>民乐县工业园区</t>
  </si>
  <si>
    <t>马铃薯种苗繁育基地及种薯绿色基地建设项目
1.投资350万元，新建占地面积600平米，库容量2000吨恒温库一座。
2.投资165万元新建占地面积1300平方米种薯育苗基地生产厂房1处，用于马铃薯分拣包装、贮藏运输。
3.贷款贴息67.1万元。
4新建原原种繁育基地1处，培育脱毒种苗6000万株，每株补助0.15元，合计补助900万元。
5.新建马铃薯原种繁育基地9000亩，土地整理每亩地400元，合计投资360万元
6.新购置小型叉车机1台，举升机1台，90万元。
7.水肥一体化有机肥、农药等购买247.9万元</t>
  </si>
  <si>
    <t>甘财振兴[2022]22号</t>
  </si>
  <si>
    <t>马铃薯种薯培育中心建成后，可解决企业马铃薯种子自给自足及全县马铃薯种薯供应问题，2023年预计可收获3000亩马铃薯种子繁有供应，到2024年可供给4万亩商品薯供应。</t>
  </si>
  <si>
    <t>项目建成后，建立强有力的联农带农机制。                                  1.推动马铃薯产业规范化种植和发展，增强企业的带动能力和市场竞争力，基地建成后每天平均吸纳50户脱贫人口在基地务工获取工资性收入，年吸纳脱贫户人数达1500人（次）以上，脱贫人口年获取工资性收入可达2250万元以上；  2.项目实施后，形成“脱毒苗--原原种--原种--一级种--二级种”的马铃薯脱毒种薯繁育推广体系，降低马铃薯种子20%-30%成本，可供20余万亩马铃薯种薯供应，全县马铃薯种薯供应基本实现自给自足。 3.企业在发展壮大的同时，对脱贫户、监测户马铃薯种植户提供低于市场价格5%-10%种薯供应，实现企业与农户互惠共赢。    4.通过对马铃薯新品种研发，进一步加速马铃薯种子的改良换代，提高种薯质量，增加产量。提高经济收入。</t>
  </si>
  <si>
    <t>农业农村局</t>
  </si>
  <si>
    <t>农业
农村局
（乡村振兴股）</t>
  </si>
  <si>
    <t>6.新型经营主体培育</t>
  </si>
  <si>
    <t>支持马铃薯产业发展</t>
  </si>
  <si>
    <t>各镇
爱味客</t>
  </si>
  <si>
    <t>1.支持发展壮大特色优势产业，打造马铃薯育苗及规模化标准化种植示范基地，建成脱毒种薯面积3.5万亩，向本地种子管理机构备案的经营主体，并形成联农带农机制，每亩补助200元，补助资金700万元；2.与本县马铃薯加工企业签订合同并交售马铃薯的县内经营主体，每吨补助资金100元（经营主体80元，村集体20元）。共有县内经营主体与种植户签订订单并交售马铃薯约11万吨，补助资金1100万元。</t>
  </si>
  <si>
    <t>推动马铃薯产业规范化种植和发展，增强企业的带动能力和市场竞争力，辐射带动马铃薯产业的发展壮大，增加经济收入。</t>
  </si>
  <si>
    <t>1.推动马铃薯产业规范化种植和发展，增强企业的带动能力和市场竞争力，辐射带动马铃薯产业的发展壮大，增加经济收入。 2.向本地种子管理机构备案的经营主体，并形成联农带农机制，每亩补助200元，补助资金700万元，享受补助的经营主体积极吸纳脱贫户、监测户在基地务工补助，土地流转脱贫户的二次收益，脱贫户及监测户年获取工资性收入人均增加3000元以上。   3.与本县马铃薯加工企业签订合同并交售马铃薯，对交售主体每吨补助资金100元其中：经营主体补助80元，村集体经济组织补助20元，经营主体补助每亩80元用于脱贫户的技术指导和一对一技术培训，每亩补助村集体经组织20元用于壮大村集体经济、村级基础设施建设或村集体对脱贫户、监测户的临时救助等。</t>
  </si>
  <si>
    <t>农业
农村局
（产业股）</t>
  </si>
  <si>
    <t>7.农产品加工、储藏</t>
  </si>
  <si>
    <t>农作物仓库加工物流建设项目</t>
  </si>
  <si>
    <t>由民乐县裕振投资开发有限责任公司负责实施，项目总投资4988.32万元，其中：投入衔接资金补助800万元，主要建设内容为：购置300T 烘干设备5套；购置装载机10辆；购置地磅5台；新建消防水池及泵房5座；地坪浇筑面积为19900m2；新建室外消防管路及雨水排水设施5处；新建道路600m，及配套的输电线路。</t>
  </si>
  <si>
    <t>1、2023年全县玉米种植面积22.19万亩，除去清除和种子种植面积后，需要烘干的种植面积为6.7万亩，亩均产量0.85吨，玉米总产量5.7万吨。毛利润855万元，净利润444.6万元。
2、2023年全县小麦种植面积27.81万亩，除去种子种植面积后，需要烘干的种植面积为5.6万亩，亩均产量0.5吨，小麦总产量2.78万吨。烘干线每吨烘干成本为72元，利润333.6万元，净利润216.84万元
3、北滩、三堡、永固、李寨、杨坊等五个粮管所仓库总面积为6237㎡，每平方粮食堆高高度为2.5米，粮食存储量为15592.50m³，可储存10914.75吨粮食，每吨粮食每年储存租金为200元，租金收入为218.29万元。粮食烘干线及储存每年收益为879.73万元。项目建成后，对创建现代粮食储运体系，推进粮食储备建设，快速畅通的完成粮食运转，减少粮食损耗，可直接或间接增加就业人员数百人，能解决项目区剩余劳动力的就业问题，有利于提高民众生活水平；项目实施后将带动当地及周边地区相关行业的发展，促进工业园区及县城经济的发展和产业结构调整升级。</t>
  </si>
  <si>
    <t xml:space="preserve">项目建成后，（1）资产权属归村集体所有。资产以租赁或自营形式产生效益，建立与农户密切的利益联结机制，可直接或间接增加就业人员数百人，年增加收入200万元，大幅度提升我县粮食等农作物的储鲜能力，每年可烘干小麦约3.72万吨，烘干玉米9.45万吨，可储存4万吨农产品，极大程度提高了农民在晾晒过程中的损耗，减少了农民的损失。
（2）带动农户发展生产，引导支持经营主体与农户通过订单生产、托养托管、产品代销、保护价收购等多种方式，建立利益联结机制，形成经营主体与农户在产业链上优势互补、分工合作的格局，把有发展意愿和能力的农户纳入产业发展之中，增加农户经营性收入。
（3）吸纳农村劳动力稳定就业。积极推动经营主体通过吸纳就业等方式，建立与农村劳动力的利益联结。支持经营主体拓宽用工渠道，扩大用工数量，规范用工方式，积极吸纳农村劳动力就业，稳定增加农村劳动力工资性收入。对劳动能力较弱的农村劳动力，支持通过设立乡村公益性岗位等方式，帮助其实现就业增收。
</t>
  </si>
  <si>
    <t>民乐县裕振投资开发有限责任公司</t>
  </si>
  <si>
    <t xml:space="preserve"> </t>
  </si>
  <si>
    <t>（五）小额信贷贴息</t>
  </si>
  <si>
    <t>小额信贷贴息</t>
  </si>
  <si>
    <t>各镇村</t>
  </si>
  <si>
    <t>脱贫助力贷于2023年2月到期，预计需贴息资金5.6万元；扶贫小额信贷预计需贴息资金177.3万元，脱贫人口小额信贷预计至2023年末发放贷款2360笔，贷款余额11800万元，需贴息资金510.1万元。</t>
  </si>
  <si>
    <t>满足脱贫人口小额信贷需求，支持已脱贫户发展生产，增加收入，实现稳步脱贫。</t>
  </si>
  <si>
    <t>为进一步规范小额信贷模式，对采取户贷户用自我发展的贷款户，引导、支持提高产业发展规模和经济效益；对采取户贷户用合伙发展的贷款户，通过务工就业、产销对接等方式。灵活运用续贷、展期、延期等政策工具，为承贷户发展生产经营提供资金支持。</t>
  </si>
  <si>
    <t>二</t>
  </si>
  <si>
    <t>农村基础设施建设方面</t>
  </si>
  <si>
    <t>（一）农村公路</t>
  </si>
  <si>
    <t>道路建设</t>
  </si>
  <si>
    <t>南古镇
创业村</t>
  </si>
  <si>
    <t>中央、省级衔接资金共下达以工代赈项目资金495万元（中央395万元、省级100万元），用于南古镇创业村道路建设项目，全长5.26公里，修建路面宽6米、两侧各25厘米的硬化路肩。</t>
  </si>
  <si>
    <t>就地就近吸纳就业岗位，改善交通条件。</t>
  </si>
  <si>
    <t>组织当地沿线群众务工人数46人，总共发放劳务报酬金额846000元，培训沥青摊铺技术工、混凝土工等46人，为当地群众每人创收1.8万余元，使镇与镇、村与村的道路畅通，使当地群众交通便利。</t>
  </si>
  <si>
    <t>发改局</t>
  </si>
  <si>
    <t>交通局</t>
  </si>
  <si>
    <t>（五）农田建设（高标准农田）</t>
  </si>
  <si>
    <t>高标准农田建设</t>
  </si>
  <si>
    <t>南古镇
毛城村</t>
  </si>
  <si>
    <t>投入资金391万元用于南古镇毛城村高标准农田建设，项目总投资916万元，建设规模7429亩，埋设低压地埋管道76.631公里，安装给水栓1281个，各类管件1518个，新建闸阀井213座，泄水井76座，安装滴灌首部系统11套，配套80KVA变压器1台、配套100KVA变压器2台、配套160KVA 变压器2台；</t>
  </si>
  <si>
    <t>甘财农[2022]99号</t>
  </si>
  <si>
    <t>改善农业基础设施和村水利基础设施，提高土地利用率增加农民种植
业收入，亩均节水200立方米以上，节肥20公斤以上，且节省了人工投入，节本增效1000元以上，</t>
  </si>
  <si>
    <t>坚持“产业要集群、龙头要集中、技术要集成、要素要集聚、保障要集合”的发展思路，引导农业向绿色化、区域化、标准化、机械化、规模化、集约化、产业化发展;在牢牢守住国家粮食安全，保障70万亩主粮作物种植面积的基础上，推动中药材、马铃薯、高原夏菜等特色产业发展，形成“一村一业、连村成片、跨镇成带、集群成链”的现代农业发展新格局。用土地流转费筹集自筹资金，有效解决群众筹资投劳难题，切实减轻农民负担。</t>
  </si>
  <si>
    <t>民乐县农业农村局</t>
  </si>
  <si>
    <t>王连才</t>
  </si>
  <si>
    <t>农业综合开发服务中心</t>
  </si>
  <si>
    <t>张定鼎</t>
  </si>
  <si>
    <t>三堡镇宏寺村
新天镇林山村</t>
  </si>
  <si>
    <t>三堡镇宏寺村新建蓄水池1座1.2万立方米，概算投资48万元，架设输电线路0.8km，概算投资12万元，配套变压器1台，概算投资14万元，安装滴灌首部系统1套,概算投资15万元，概算总投资89元；新天镇林山村新建蓄水池1座0.7万立方米，概算投资28万元。</t>
  </si>
  <si>
    <t>甘财农[2023]74号</t>
  </si>
  <si>
    <t>/</t>
  </si>
  <si>
    <t>赵之伟</t>
  </si>
  <si>
    <t>（十六）其他（示范镇共同富裕）</t>
  </si>
  <si>
    <t>六坝镇示范镇共同富裕</t>
  </si>
  <si>
    <t>六坝镇</t>
  </si>
  <si>
    <t>六坝镇示范镇共同富裕建设。其中：
1、补助资金375万元用于对梨园西路500亩河滩地进行生态整治，垃圾处理，覆土回填，种植早酥、苹果梨等特色果树，发展特色林果业，吸纳生态地灾搬迁户增加就业，亩产收益的10%上交村集体，用于壮大村集体经济。
2、补助资金115万元用于对全镇两家养殖场进行改建扩建，由村集体出地扩建养殖圈舍7栋88间，其中牛棚1栋34间约1000平方米，羊棚6栋54间约900平方米，配套粪污资源化利用设施设备、道路硬化、饲草棚等附属设施，吸收生态地灾搬迁户到养殖场集中养殖或在养殖场就业务工，确保搬迁群众稳定增收。
3、补助资金80万元用于集镇1.2公里主要路段绿化带的建设，补栽各类树木绿植10000余株（国槐、梧桐等）。
4、补助资金50万元建设特色种植采摘园，以丝路田园综合体为依托，打造集花海、度假、养生、观光旅游为一体的丝路花海建设项目
5、补助资金120万元用于改造集镇老旧管网供水设施5公里，并完善附属设施工程。
6、补助资金30万元用于对集镇老旧小区水、电、网进行改造提升，改建供水管网2.4公里、供电线路1.2公里。
7.投入230万元由村股份经济合作社与农户签订土地流转合同，以土地方式入股集华农业，集华农业投资技术，共同打造3000亩马铃薯原种繁育、规模化种植基地，提取6%的收益资金，收益资金50%用于壮大村集体经济，50%用于村民养老金发放。</t>
  </si>
  <si>
    <t>甘财振兴[2023]14号</t>
  </si>
  <si>
    <t>充分发挥乡村振兴引领作用，基本实现农业农村现代化，共同富裕先行先试取得明显成效，现代乡村产业体系更加健全，高效生态农业质量效益明显提高，农业农村优先发展保障机制系统建立，城乡融合发展体制机制和政策体系更加健全，生活设施便利化、基本公共服务均等化率先实现，乡村治理体系和治理能力现代化水平显著提升，农民收入持续较快增长，中等收入群体不断扩大，群众收入和生活水平差距持续缩小。</t>
  </si>
  <si>
    <t>一是通过不断巩固脱贫攻坚成果、全面提升新型城镇化水平、不断强化区域管理服务水平、加快推进城乡融合发展，不断缩小区域发展差距努力实现共同富裕。二是通过加快发展现代农业、大力发展乡村旅游业、深入推进改革创新、持续提高群众收入水平，着力构建现代产业体系，夯实共同富裕物质基础。三是通过持续推进绿色低碳发展、全面提高人居环境质量、不断提升乡村绿化水平，美化亮化乡村建设，深入推进生态文明建设，共同营造生态宜居、乡风文明、生活富裕的环境。四是通过是打造高质量教育体系、建立高水平健康体系、构建幸福养老优质服务体系、织密社会保障服务体系、建立新时代社会救助体系、构建优质公共文化服务体系，健全为民办实事长效机制，实现公共服务优质共享。五是通过强化党建示范引领作用、深入开展思想政治教育、巩固完善大统战工作格局、不断提升乡村治理水平、加快提升乡村文明程度，健全完善现代治理体系，构建平安和谐稳定的社会环境。</t>
  </si>
  <si>
    <t>六坝镇  六坝村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</si>
</sst>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  <numFmt numFmtId="179" formatCode="0.0_);[Red]\(0.0\)"/>
    <numFmt numFmtId="180" formatCode="0.0000_ "/>
  </numFmts>
  <fonts count="39">
    <font>
      <sz val="12"/>
      <color theme="1"/>
      <name val="等线"/>
      <charset val="134"/>
      <scheme val="minor"/>
    </font>
    <font>
      <sz val="9"/>
      <color rgb="FF000000"/>
      <name val="黑体"/>
      <charset val="134"/>
    </font>
    <font>
      <sz val="9"/>
      <color rgb="FF000000"/>
      <name val="方正小标宋简体"/>
      <charset val="134"/>
    </font>
    <font>
      <b/>
      <sz val="9"/>
      <color rgb="FF000000"/>
      <name val="黑体"/>
      <charset val="134"/>
    </font>
    <font>
      <b/>
      <sz val="9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12"/>
      <color rgb="FF000000"/>
      <name val="黑体"/>
      <charset val="134"/>
    </font>
    <font>
      <sz val="22"/>
      <color rgb="FF000000"/>
      <name val="方正小标宋简体"/>
      <charset val="134"/>
    </font>
    <font>
      <b/>
      <sz val="12"/>
      <color rgb="FF000000"/>
      <name val="黑体"/>
      <charset val="134"/>
    </font>
    <font>
      <b/>
      <sz val="10"/>
      <color rgb="FF000000"/>
      <name val="黑体"/>
      <charset val="134"/>
    </font>
    <font>
      <b/>
      <sz val="12"/>
      <color rgb="FF000000"/>
      <name val="楷体"/>
      <charset val="134"/>
    </font>
    <font>
      <b/>
      <sz val="12"/>
      <color rgb="FF000000"/>
      <name val="仿宋_GB2312"/>
      <charset val="134"/>
    </font>
    <font>
      <sz val="9"/>
      <color theme="1"/>
      <name val="宋体"/>
      <charset val="134"/>
    </font>
    <font>
      <sz val="12"/>
      <color rgb="FF000000"/>
      <name val="仿宋_GB2312"/>
      <charset val="134"/>
    </font>
    <font>
      <sz val="10"/>
      <color rgb="FF000000"/>
      <name val="黑体"/>
      <charset val="134"/>
    </font>
    <font>
      <sz val="9"/>
      <color rgb="FF000000"/>
      <name val="宋体"/>
      <charset val="1"/>
    </font>
    <font>
      <sz val="9"/>
      <color theme="1"/>
      <name val="等线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3" borderId="8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4" borderId="11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6" borderId="13" applyNumberFormat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176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176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176" fontId="9" fillId="0" borderId="0" xfId="0" applyNumberFormat="1" applyFont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176" fontId="8" fillId="0" borderId="2" xfId="0" applyNumberFormat="1" applyFont="1" applyBorder="1" applyAlignment="1" applyProtection="1">
      <alignment horizontal="center" vertical="center" wrapText="1"/>
    </xf>
    <xf numFmtId="176" fontId="8" fillId="0" borderId="3" xfId="0" applyNumberFormat="1" applyFont="1" applyBorder="1" applyAlignment="1" applyProtection="1">
      <alignment horizontal="center" vertical="center" wrapText="1"/>
    </xf>
    <xf numFmtId="176" fontId="8" fillId="0" borderId="1" xfId="0" applyNumberFormat="1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</xf>
    <xf numFmtId="0" fontId="10" fillId="0" borderId="3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horizontal="center" vertical="center" wrapText="1"/>
    </xf>
    <xf numFmtId="176" fontId="3" fillId="0" borderId="1" xfId="0" applyNumberFormat="1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 wrapText="1"/>
    </xf>
    <xf numFmtId="0" fontId="10" fillId="0" borderId="4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176" fontId="4" fillId="0" borderId="1" xfId="0" applyNumberFormat="1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4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justify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left" vertical="center" wrapText="1"/>
    </xf>
    <xf numFmtId="176" fontId="7" fillId="0" borderId="1" xfId="0" applyNumberFormat="1" applyFont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12" fillId="2" borderId="2" xfId="0" applyFont="1" applyFill="1" applyBorder="1" applyAlignment="1" applyProtection="1">
      <alignment horizontal="left" vertical="center" wrapText="1"/>
    </xf>
    <xf numFmtId="0" fontId="12" fillId="2" borderId="3" xfId="0" applyFont="1" applyFill="1" applyBorder="1" applyAlignment="1" applyProtection="1">
      <alignment horizontal="left" vertical="center" wrapText="1"/>
    </xf>
    <xf numFmtId="0" fontId="12" fillId="2" borderId="4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6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left" vertical="center" wrapText="1"/>
    </xf>
    <xf numFmtId="176" fontId="15" fillId="0" borderId="1" xfId="0" applyNumberFormat="1" applyFont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177" fontId="7" fillId="2" borderId="1" xfId="0" applyNumberFormat="1" applyFont="1" applyFill="1" applyBorder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176" fontId="7" fillId="2" borderId="1" xfId="0" applyNumberFormat="1" applyFont="1" applyFill="1" applyBorder="1" applyAlignment="1" applyProtection="1">
      <alignment horizontal="center" vertical="center" wrapText="1"/>
    </xf>
    <xf numFmtId="178" fontId="7" fillId="2" borderId="1" xfId="0" applyNumberFormat="1" applyFont="1" applyFill="1" applyBorder="1" applyAlignment="1" applyProtection="1">
      <alignment horizontal="center" vertical="center" wrapText="1"/>
    </xf>
    <xf numFmtId="179" fontId="7" fillId="2" borderId="1" xfId="0" applyNumberFormat="1" applyFont="1" applyFill="1" applyBorder="1" applyAlignment="1" applyProtection="1">
      <alignment horizontal="center" vertical="center" wrapText="1"/>
    </xf>
    <xf numFmtId="180" fontId="7" fillId="2" borderId="1" xfId="0" applyNumberFormat="1" applyFont="1" applyFill="1" applyBorder="1" applyAlignment="1" applyProtection="1">
      <alignment horizontal="center" vertical="center" wrapText="1"/>
    </xf>
    <xf numFmtId="180" fontId="7" fillId="2" borderId="2" xfId="0" applyNumberFormat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vertical="center" wrapText="1"/>
    </xf>
    <xf numFmtId="0" fontId="6" fillId="0" borderId="1" xfId="0" applyFont="1" applyBorder="1" applyProtection="1">
      <alignment vertical="center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438150</xdr:colOff>
      <xdr:row>19</xdr:row>
      <xdr:rowOff>0</xdr:rowOff>
    </xdr:from>
    <xdr:ext cx="1960245" cy="1014095"/>
    <xdr:pic>
      <xdr:nvPicPr>
        <xdr:cNvPr id="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9602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960245" cy="1014095"/>
    <xdr:pic>
      <xdr:nvPicPr>
        <xdr:cNvPr id="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9602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764030" cy="1014095"/>
    <xdr:pic>
      <xdr:nvPicPr>
        <xdr:cNvPr id="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7640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1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1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764030" cy="1014095"/>
    <xdr:pic>
      <xdr:nvPicPr>
        <xdr:cNvPr id="1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7640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2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2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764030" cy="1014095"/>
    <xdr:pic>
      <xdr:nvPicPr>
        <xdr:cNvPr id="2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7640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2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3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3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3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3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3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3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3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764030" cy="1014095"/>
    <xdr:pic>
      <xdr:nvPicPr>
        <xdr:cNvPr id="3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7640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3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3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4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4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4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4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4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4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4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4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960245" cy="1014095"/>
    <xdr:pic>
      <xdr:nvPicPr>
        <xdr:cNvPr id="4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9602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4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5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5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5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5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5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5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5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5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5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960245" cy="1014095"/>
    <xdr:pic>
      <xdr:nvPicPr>
        <xdr:cNvPr id="5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9602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6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6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6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6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6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6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6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6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6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6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764030" cy="1014095"/>
    <xdr:pic>
      <xdr:nvPicPr>
        <xdr:cNvPr id="7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7640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7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7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7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7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7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7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7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7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7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8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764030" cy="1014095"/>
    <xdr:pic>
      <xdr:nvPicPr>
        <xdr:cNvPr id="8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7640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8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8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8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8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8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8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8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8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9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9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764030" cy="1014095"/>
    <xdr:pic>
      <xdr:nvPicPr>
        <xdr:cNvPr id="9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7640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9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9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9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9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9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9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9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0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0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0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764030" cy="1014095"/>
    <xdr:pic>
      <xdr:nvPicPr>
        <xdr:cNvPr id="10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7640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10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10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0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0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0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0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1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11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11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1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764030" cy="1014095"/>
    <xdr:pic>
      <xdr:nvPicPr>
        <xdr:cNvPr id="11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7640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764030" cy="1014095"/>
    <xdr:pic>
      <xdr:nvPicPr>
        <xdr:cNvPr id="11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7640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1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1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1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1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12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12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2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2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2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2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960245" cy="1014095"/>
    <xdr:pic>
      <xdr:nvPicPr>
        <xdr:cNvPr id="12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9602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2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2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2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3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3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3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13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13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3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3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764030" cy="1014095"/>
    <xdr:pic>
      <xdr:nvPicPr>
        <xdr:cNvPr id="13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7640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3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3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4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14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14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4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4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4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4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4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764030" cy="1014095"/>
    <xdr:pic>
      <xdr:nvPicPr>
        <xdr:cNvPr id="14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7640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14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15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5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5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5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5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5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15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15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5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764030" cy="1014095"/>
    <xdr:pic>
      <xdr:nvPicPr>
        <xdr:cNvPr id="15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7640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6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6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6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6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16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16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6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6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6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6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764030" cy="1014095"/>
    <xdr:pic>
      <xdr:nvPicPr>
        <xdr:cNvPr id="17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7640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7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17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17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7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7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7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7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7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17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18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522095" cy="843915"/>
    <xdr:pic>
      <xdr:nvPicPr>
        <xdr:cNvPr id="18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522095" cy="84391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8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8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8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8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8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8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8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8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9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9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522095" cy="843915"/>
    <xdr:pic>
      <xdr:nvPicPr>
        <xdr:cNvPr id="19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522095" cy="84391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19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19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9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9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9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9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19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20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20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0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843915"/>
    <xdr:pic>
      <xdr:nvPicPr>
        <xdr:cNvPr id="20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84391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0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0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0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0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20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20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1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1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1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1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843915"/>
    <xdr:pic>
      <xdr:nvPicPr>
        <xdr:cNvPr id="21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84391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1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21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21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1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1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2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2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2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22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22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764030" cy="1014095"/>
    <xdr:pic>
      <xdr:nvPicPr>
        <xdr:cNvPr id="22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7640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843915"/>
    <xdr:pic>
      <xdr:nvPicPr>
        <xdr:cNvPr id="22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84391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2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2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2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3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3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23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23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3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3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3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843915"/>
    <xdr:pic>
      <xdr:nvPicPr>
        <xdr:cNvPr id="23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84391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3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3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24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24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4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4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4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4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4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4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843915"/>
    <xdr:pic>
      <xdr:nvPicPr>
        <xdr:cNvPr id="24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84391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4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5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5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5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25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25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5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5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5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5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522095" cy="1014095"/>
    <xdr:pic>
      <xdr:nvPicPr>
        <xdr:cNvPr id="25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52209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6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26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26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6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6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6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6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6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26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26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522095" cy="1014095"/>
    <xdr:pic>
      <xdr:nvPicPr>
        <xdr:cNvPr id="27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52209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7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7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7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7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7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27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27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7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7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8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1014095"/>
    <xdr:pic>
      <xdr:nvPicPr>
        <xdr:cNvPr id="28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8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28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1014095"/>
    <xdr:pic>
      <xdr:nvPicPr>
        <xdr:cNvPr id="28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1014095"/>
    <xdr:pic>
      <xdr:nvPicPr>
        <xdr:cNvPr id="28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1014095"/>
    <xdr:pic>
      <xdr:nvPicPr>
        <xdr:cNvPr id="28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1014095"/>
    <xdr:pic>
      <xdr:nvPicPr>
        <xdr:cNvPr id="28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764030" cy="1014095"/>
    <xdr:pic>
      <xdr:nvPicPr>
        <xdr:cNvPr id="28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7640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522095" cy="843915"/>
    <xdr:pic>
      <xdr:nvPicPr>
        <xdr:cNvPr id="28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522095" cy="84391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522095" cy="843915"/>
    <xdr:pic>
      <xdr:nvPicPr>
        <xdr:cNvPr id="29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522095" cy="84391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843915"/>
    <xdr:pic>
      <xdr:nvPicPr>
        <xdr:cNvPr id="29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84391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843915"/>
    <xdr:pic>
      <xdr:nvPicPr>
        <xdr:cNvPr id="29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84391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843915"/>
    <xdr:pic>
      <xdr:nvPicPr>
        <xdr:cNvPr id="29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84391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843915"/>
    <xdr:pic>
      <xdr:nvPicPr>
        <xdr:cNvPr id="29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84391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843915"/>
    <xdr:pic>
      <xdr:nvPicPr>
        <xdr:cNvPr id="29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84391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522095" cy="1014095"/>
    <xdr:pic>
      <xdr:nvPicPr>
        <xdr:cNvPr id="29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52209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522095" cy="1014095"/>
    <xdr:pic>
      <xdr:nvPicPr>
        <xdr:cNvPr id="29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52209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1014095"/>
    <xdr:pic>
      <xdr:nvPicPr>
        <xdr:cNvPr id="29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764030" cy="1014095"/>
    <xdr:pic>
      <xdr:nvPicPr>
        <xdr:cNvPr id="29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7640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1014095"/>
    <xdr:pic>
      <xdr:nvPicPr>
        <xdr:cNvPr id="30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1014095"/>
    <xdr:pic>
      <xdr:nvPicPr>
        <xdr:cNvPr id="30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1014095"/>
    <xdr:pic>
      <xdr:nvPicPr>
        <xdr:cNvPr id="30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1014095"/>
    <xdr:pic>
      <xdr:nvPicPr>
        <xdr:cNvPr id="30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522095" cy="843915"/>
    <xdr:pic>
      <xdr:nvPicPr>
        <xdr:cNvPr id="30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522095" cy="84391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522095" cy="843915"/>
    <xdr:pic>
      <xdr:nvPicPr>
        <xdr:cNvPr id="30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522095" cy="84391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843915"/>
    <xdr:pic>
      <xdr:nvPicPr>
        <xdr:cNvPr id="30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84391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843915"/>
    <xdr:pic>
      <xdr:nvPicPr>
        <xdr:cNvPr id="30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84391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843915"/>
    <xdr:pic>
      <xdr:nvPicPr>
        <xdr:cNvPr id="30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84391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843915"/>
    <xdr:pic>
      <xdr:nvPicPr>
        <xdr:cNvPr id="30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84391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764030" cy="1014095"/>
    <xdr:pic>
      <xdr:nvPicPr>
        <xdr:cNvPr id="31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7640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843915"/>
    <xdr:pic>
      <xdr:nvPicPr>
        <xdr:cNvPr id="31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84391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522095" cy="1014095"/>
    <xdr:pic>
      <xdr:nvPicPr>
        <xdr:cNvPr id="31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52209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522095" cy="1014095"/>
    <xdr:pic>
      <xdr:nvPicPr>
        <xdr:cNvPr id="31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52209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1014095"/>
    <xdr:pic>
      <xdr:nvPicPr>
        <xdr:cNvPr id="31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1014095"/>
    <xdr:pic>
      <xdr:nvPicPr>
        <xdr:cNvPr id="31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1014095"/>
    <xdr:pic>
      <xdr:nvPicPr>
        <xdr:cNvPr id="31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1014095"/>
    <xdr:pic>
      <xdr:nvPicPr>
        <xdr:cNvPr id="31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1014095"/>
    <xdr:pic>
      <xdr:nvPicPr>
        <xdr:cNvPr id="31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522095" cy="843915"/>
    <xdr:pic>
      <xdr:nvPicPr>
        <xdr:cNvPr id="31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522095" cy="84391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522095" cy="843915"/>
    <xdr:pic>
      <xdr:nvPicPr>
        <xdr:cNvPr id="32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522095" cy="84391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960245" cy="1014095"/>
    <xdr:pic>
      <xdr:nvPicPr>
        <xdr:cNvPr id="32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9602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843915"/>
    <xdr:pic>
      <xdr:nvPicPr>
        <xdr:cNvPr id="32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84391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843915"/>
    <xdr:pic>
      <xdr:nvPicPr>
        <xdr:cNvPr id="32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84391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843915"/>
    <xdr:pic>
      <xdr:nvPicPr>
        <xdr:cNvPr id="32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84391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843915"/>
    <xdr:pic>
      <xdr:nvPicPr>
        <xdr:cNvPr id="32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84391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843915"/>
    <xdr:pic>
      <xdr:nvPicPr>
        <xdr:cNvPr id="32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84391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522095" cy="1014095"/>
    <xdr:pic>
      <xdr:nvPicPr>
        <xdr:cNvPr id="32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52209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522095" cy="1014095"/>
    <xdr:pic>
      <xdr:nvPicPr>
        <xdr:cNvPr id="32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52209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1014095"/>
    <xdr:pic>
      <xdr:nvPicPr>
        <xdr:cNvPr id="32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1014095"/>
    <xdr:pic>
      <xdr:nvPicPr>
        <xdr:cNvPr id="33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1014095"/>
    <xdr:pic>
      <xdr:nvPicPr>
        <xdr:cNvPr id="33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960245" cy="1014095"/>
    <xdr:pic>
      <xdr:nvPicPr>
        <xdr:cNvPr id="33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9602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1014095"/>
    <xdr:pic>
      <xdr:nvPicPr>
        <xdr:cNvPr id="33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325880" cy="1014095"/>
    <xdr:pic>
      <xdr:nvPicPr>
        <xdr:cNvPr id="33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32588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33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33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33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33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33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34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34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34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764030" cy="1014095"/>
    <xdr:pic>
      <xdr:nvPicPr>
        <xdr:cNvPr id="34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7640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344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345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346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347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348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349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350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1083945" cy="1014095"/>
    <xdr:pic>
      <xdr:nvPicPr>
        <xdr:cNvPr id="351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1083945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352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  <xdr:oneCellAnchor>
    <xdr:from>
      <xdr:col>2</xdr:col>
      <xdr:colOff>438150</xdr:colOff>
      <xdr:row>19</xdr:row>
      <xdr:rowOff>0</xdr:rowOff>
    </xdr:from>
    <xdr:ext cx="887730" cy="1014095"/>
    <xdr:pic>
      <xdr:nvPicPr>
        <xdr:cNvPr id="353" name="图片 1"/>
        <xdr:cNvPicPr/>
      </xdr:nvPicPr>
      <xdr:blipFill>
        <a:blip r:embed="rId1"/>
        <a:stretch>
          <a:fillRect/>
        </a:stretch>
      </xdr:blipFill>
      <xdr:spPr>
        <a:xfrm>
          <a:off x="2355850" y="23171150"/>
          <a:ext cx="887730" cy="101409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~1\zq\LOCALS~1\Temp\&#36130;&#25919;&#20379;&#20859;&#20154;&#21592;&#20449;&#24687;&#34920;\&#25945;&#32946;\&#27896;&#27700;&#22235;&#20013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33609;&#21407;&#31449;&#23454;&#21517;&#21046;&#34920;&#26684;&#21450;&#29031;&#29255;\2011&#24180;&#24037;&#20316;\&#23454;&#21517;&#21046;&#31649;&#29702;&#24037;&#20316;\&#21160;&#21592;&#20250;\&#34892;&#25919;&#26426;&#26500;&#20154;&#21592;&#27169;&#26495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Documents%20and%20Settings\Administrator\&#26700;&#38754;\&#32489;&#25928;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编码"/>
      <sheetName val="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各年度收费、罚没、专项收入.xls]Sheet3"/>
      <sheetName val="本年收入合计"/>
      <sheetName val="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  <sheetName val="GDP"/>
      <sheetName val="公检法司编制"/>
      <sheetName val="行政编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  <sheetName val="一般预算收入"/>
      <sheetName val="农业用地"/>
      <sheetName val="公检法司编制"/>
      <sheetName val="行政编制"/>
      <sheetName val="合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  <sheetName val="工商税收"/>
      <sheetName val="事业发展"/>
      <sheetName val="编码"/>
    </sheetNames>
    <sheetDataSet>
      <sheetData sheetId="0"/>
      <sheetData sheetId="1"/>
      <sheetData sheetId="2"/>
      <sheetData sheetId="3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  <sheetName val="公检法司编制"/>
      <sheetName val="行政编制"/>
      <sheetName val="行政机构人员信息"/>
      <sheetName val="农业人口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  <sheetName val="合计"/>
      <sheetName val="农业用地"/>
    </sheetNames>
    <sheetDataSet>
      <sheetData sheetId="0"/>
      <sheetData sheetId="1"/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  <sheetName val="编码"/>
      <sheetName val="人员支出"/>
    </sheetNames>
    <sheetDataSet>
      <sheetData sheetId="0"/>
      <sheetData sheetId="1"/>
      <sheetData sheetId="2"/>
      <sheetData sheetId="3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  <sheetName val="农业人口"/>
      <sheetName val="2002年一般预算收入"/>
      <sheetName val="编码"/>
      <sheetName val="事业发展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  <sheetName val="农业用地"/>
      <sheetName val="本年收入合计"/>
      <sheetName val="行政区划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  <sheetName val="人员支出"/>
      <sheetName val="一般预算收入"/>
      <sheetName val="财政供养人员增幅"/>
      <sheetName val="基础编码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事业发展"/>
      <sheetName val="公检法司编制"/>
      <sheetName val="行政编制"/>
      <sheetName val="基础编码"/>
      <sheetName val="工商税收"/>
      <sheetName val="2002年一般预算收入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  <sheetName val="行政机构人员信息"/>
      <sheetName val="基础编码"/>
      <sheetName val="一般预算收入"/>
      <sheetName val="P1012001"/>
      <sheetName val="皋兰县"/>
      <sheetName val="永登"/>
      <sheetName val="七里河"/>
      <sheetName val="榆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行政机构人员信息"/>
      <sheetName val="数据输入说明"/>
      <sheetName val="行政区划"/>
      <sheetName val="人员支出"/>
      <sheetName val="P101200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  <sheetName val="基础编码"/>
      <sheetName val="P1012001"/>
      <sheetName val="2002年一般预算收入"/>
      <sheetName val="行政机构人员信息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  <sheetName val="2002年一般预算收入"/>
      <sheetName val="P1012001"/>
      <sheetName val="中小学生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  <sheetName val="中小学生"/>
      <sheetName val="总人口"/>
      <sheetName val="#REF!"/>
      <sheetName val="农业用地"/>
      <sheetName val="本年收入合计"/>
      <sheetName val="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  <sheetName val="总人口"/>
      <sheetName val="财政供养人员增幅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Sheet31"/>
      <sheetName val="13 铁路配件"/>
      <sheetName val="P1012001"/>
      <sheetName val="________"/>
      <sheetName val="XL4Poppy"/>
      <sheetName val="村级支出"/>
      <sheetName val="???????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  <sheetName val="本年收入合计"/>
      <sheetName val="合计"/>
      <sheetName val="村级支出"/>
      <sheetName val="13 铁路配件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  <sheetName val="财政供养人员增幅"/>
      <sheetName val="行政区划"/>
      <sheetName val="农业人口"/>
      <sheetName val="GDP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  <sheetName val="村级支出"/>
      <sheetName val="中小学生"/>
      <sheetName val="P1012001"/>
      <sheetName val="一般预算收入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  <sheetName val="13 铁路配件"/>
      <sheetName val="财政供养人员增幅"/>
      <sheetName val="P1012001"/>
      <sheetName val="工商税收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N24"/>
  <sheetViews>
    <sheetView tabSelected="1" topLeftCell="D23" workbookViewId="0">
      <selection activeCell="F24" sqref="F24"/>
    </sheetView>
  </sheetViews>
  <sheetFormatPr defaultColWidth="9" defaultRowHeight="11.25" customHeight="1"/>
  <cols>
    <col min="1" max="1" width="6.66666666666667" style="7" customWidth="1"/>
    <col min="2" max="2" width="18.5" style="7" customWidth="1"/>
    <col min="3" max="3" width="8.5" style="7" customWidth="1"/>
    <col min="4" max="4" width="7.83333333333333" style="7" customWidth="1"/>
    <col min="5" max="5" width="9" style="7" customWidth="1"/>
    <col min="6" max="6" width="38.1666666666667" style="8" customWidth="1"/>
    <col min="7" max="7" width="8.83333333333333" style="9" customWidth="1"/>
    <col min="8" max="8" width="7.16666666666667" style="9" customWidth="1"/>
    <col min="9" max="9" width="9.33333333333333" style="9" customWidth="1"/>
    <col min="10" max="11" width="7.16666666666667" style="9" customWidth="1"/>
    <col min="12" max="12" width="7.83333333333333" style="7" customWidth="1"/>
    <col min="13" max="13" width="23.1666666666667" style="7" customWidth="1"/>
    <col min="14" max="14" width="30.6666666666667" style="10" customWidth="1"/>
    <col min="15" max="16" width="6.66666666666667" style="7" customWidth="1"/>
    <col min="17" max="17" width="8" style="7" customWidth="1"/>
    <col min="18" max="18" width="9.83333333333333" style="7" customWidth="1"/>
    <col min="19" max="19" width="8.33333333333333" style="7" customWidth="1"/>
    <col min="20" max="20" width="8.83333333333333" style="7" customWidth="1"/>
    <col min="21" max="21" width="12.1666666666667" style="7" customWidth="1"/>
    <col min="22" max="22" width="9" style="7" customWidth="1"/>
    <col min="23" max="23" width="6.16666666666667" style="11" customWidth="1"/>
    <col min="24" max="24" width="5.5" style="11" customWidth="1"/>
    <col min="25" max="25" width="5.83333333333333" style="7" customWidth="1"/>
    <col min="26" max="26" width="7.5" style="7" customWidth="1"/>
    <col min="27" max="28" width="9" style="7" customWidth="1"/>
    <col min="29" max="40" width="9" style="11"/>
  </cols>
  <sheetData>
    <row r="1" s="1" customFormat="1" ht="24.6" customHeight="1" spans="1:28">
      <c r="A1" s="12" t="s">
        <v>0</v>
      </c>
      <c r="B1" s="12"/>
      <c r="C1" s="13"/>
      <c r="D1" s="13"/>
      <c r="E1" s="13"/>
      <c r="F1" s="14"/>
      <c r="G1" s="15"/>
      <c r="H1" s="15"/>
      <c r="I1" s="15"/>
      <c r="J1" s="15"/>
      <c r="K1" s="15"/>
      <c r="L1" s="13"/>
      <c r="M1" s="13"/>
      <c r="N1" s="57"/>
      <c r="O1" s="13"/>
      <c r="P1" s="13"/>
      <c r="Q1" s="13"/>
      <c r="R1" s="13"/>
      <c r="S1" s="13"/>
      <c r="T1" s="13"/>
      <c r="U1" s="13"/>
      <c r="V1" s="13"/>
      <c r="Y1" s="13"/>
      <c r="Z1" s="13"/>
      <c r="AA1" s="13"/>
      <c r="AB1" s="13"/>
    </row>
    <row r="2" s="2" customFormat="1" ht="27" customHeight="1" spans="1:28">
      <c r="A2" s="16" t="s">
        <v>1</v>
      </c>
      <c r="B2" s="16"/>
      <c r="C2" s="16"/>
      <c r="D2" s="16"/>
      <c r="E2" s="16"/>
      <c r="F2" s="17"/>
      <c r="G2" s="18"/>
      <c r="H2" s="18"/>
      <c r="I2" s="18"/>
      <c r="J2" s="18"/>
      <c r="K2" s="18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</row>
    <row r="3" s="1" customFormat="1" ht="48" customHeight="1" spans="1:28">
      <c r="A3" s="19" t="s">
        <v>2</v>
      </c>
      <c r="B3" s="19" t="s">
        <v>3</v>
      </c>
      <c r="C3" s="19" t="s">
        <v>4</v>
      </c>
      <c r="D3" s="19" t="s">
        <v>5</v>
      </c>
      <c r="E3" s="19" t="s">
        <v>6</v>
      </c>
      <c r="F3" s="19" t="s">
        <v>7</v>
      </c>
      <c r="G3" s="20" t="s">
        <v>8</v>
      </c>
      <c r="H3" s="21"/>
      <c r="I3" s="21"/>
      <c r="J3" s="21"/>
      <c r="K3" s="21"/>
      <c r="L3" s="19" t="s">
        <v>9</v>
      </c>
      <c r="M3" s="58" t="s">
        <v>10</v>
      </c>
      <c r="N3" s="59"/>
      <c r="O3" s="59"/>
      <c r="P3" s="59"/>
      <c r="Q3" s="59"/>
      <c r="R3" s="59"/>
      <c r="S3" s="59"/>
      <c r="T3" s="59"/>
      <c r="U3" s="59"/>
      <c r="V3" s="69"/>
      <c r="W3" s="19" t="s">
        <v>11</v>
      </c>
      <c r="X3" s="19"/>
      <c r="Y3" s="19" t="s">
        <v>12</v>
      </c>
      <c r="Z3" s="19"/>
      <c r="AA3" s="19" t="s">
        <v>13</v>
      </c>
      <c r="AB3" s="78" t="s">
        <v>14</v>
      </c>
    </row>
    <row r="4" s="1" customFormat="1" ht="109.9" customHeight="1" spans="1:28">
      <c r="A4" s="19"/>
      <c r="B4" s="19"/>
      <c r="C4" s="19"/>
      <c r="D4" s="19"/>
      <c r="E4" s="19"/>
      <c r="F4" s="19"/>
      <c r="G4" s="22" t="s">
        <v>15</v>
      </c>
      <c r="H4" s="22" t="s">
        <v>16</v>
      </c>
      <c r="I4" s="22" t="s">
        <v>17</v>
      </c>
      <c r="J4" s="22" t="s">
        <v>18</v>
      </c>
      <c r="K4" s="22" t="s">
        <v>19</v>
      </c>
      <c r="L4" s="19"/>
      <c r="M4" s="60" t="s">
        <v>20</v>
      </c>
      <c r="N4" s="60" t="s">
        <v>21</v>
      </c>
      <c r="O4" s="19" t="s">
        <v>22</v>
      </c>
      <c r="P4" s="19"/>
      <c r="Q4" s="19" t="s">
        <v>23</v>
      </c>
      <c r="R4" s="19"/>
      <c r="S4" s="19"/>
      <c r="T4" s="19" t="s">
        <v>24</v>
      </c>
      <c r="U4" s="19"/>
      <c r="V4" s="19"/>
      <c r="W4" s="19" t="s">
        <v>25</v>
      </c>
      <c r="X4" s="19" t="s">
        <v>26</v>
      </c>
      <c r="Y4" s="19" t="s">
        <v>25</v>
      </c>
      <c r="Z4" s="19" t="s">
        <v>26</v>
      </c>
      <c r="AA4" s="19"/>
      <c r="AB4" s="79"/>
    </row>
    <row r="5" s="1" customFormat="1" ht="56" customHeight="1" spans="1:28">
      <c r="A5" s="19"/>
      <c r="B5" s="19"/>
      <c r="C5" s="19"/>
      <c r="D5" s="19"/>
      <c r="E5" s="19"/>
      <c r="F5" s="19"/>
      <c r="G5" s="22"/>
      <c r="H5" s="22"/>
      <c r="I5" s="22"/>
      <c r="J5" s="22"/>
      <c r="K5" s="22"/>
      <c r="L5" s="19"/>
      <c r="M5" s="61"/>
      <c r="N5" s="61"/>
      <c r="O5" s="19" t="s">
        <v>27</v>
      </c>
      <c r="P5" s="19" t="s">
        <v>28</v>
      </c>
      <c r="Q5" s="19" t="s">
        <v>29</v>
      </c>
      <c r="R5" s="19" t="s">
        <v>30</v>
      </c>
      <c r="S5" s="19" t="s">
        <v>31</v>
      </c>
      <c r="T5" s="19" t="s">
        <v>29</v>
      </c>
      <c r="U5" s="19" t="s">
        <v>32</v>
      </c>
      <c r="V5" s="19" t="s">
        <v>33</v>
      </c>
      <c r="W5" s="19"/>
      <c r="X5" s="19"/>
      <c r="Y5" s="19"/>
      <c r="Z5" s="19"/>
      <c r="AA5" s="19"/>
      <c r="AB5" s="19"/>
    </row>
    <row r="6" s="3" customFormat="1" ht="27" customHeight="1" spans="1:28">
      <c r="A6" s="23" t="s">
        <v>34</v>
      </c>
      <c r="B6" s="24"/>
      <c r="C6" s="24"/>
      <c r="D6" s="24"/>
      <c r="E6" s="24"/>
      <c r="F6" s="25"/>
      <c r="G6" s="26">
        <f>H6+I6+J6+K6</f>
        <v>5988</v>
      </c>
      <c r="H6" s="26"/>
      <c r="I6" s="26">
        <f>I7+I17</f>
        <v>5988</v>
      </c>
      <c r="J6" s="26"/>
      <c r="K6" s="26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s="4" customFormat="1" ht="39" customHeight="1" spans="1:28">
      <c r="A7" s="27" t="s">
        <v>35</v>
      </c>
      <c r="B7" s="28" t="s">
        <v>36</v>
      </c>
      <c r="C7" s="29"/>
      <c r="D7" s="29"/>
      <c r="E7" s="30"/>
      <c r="F7" s="31"/>
      <c r="G7" s="32">
        <f t="shared" ref="G7:G24" si="0">SUM(H7:K7)</f>
        <v>4380</v>
      </c>
      <c r="H7" s="32"/>
      <c r="I7" s="32">
        <f>I8+I15</f>
        <v>4380</v>
      </c>
      <c r="J7" s="32"/>
      <c r="K7" s="3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63"/>
      <c r="Z7" s="63"/>
      <c r="AA7" s="52"/>
      <c r="AB7" s="52"/>
    </row>
    <row r="8" s="4" customFormat="1" ht="39" customHeight="1" spans="1:28">
      <c r="A8" s="27"/>
      <c r="B8" s="33" t="s">
        <v>37</v>
      </c>
      <c r="C8" s="34"/>
      <c r="D8" s="34"/>
      <c r="E8" s="35"/>
      <c r="F8" s="31"/>
      <c r="G8" s="32">
        <f t="shared" si="0"/>
        <v>3687</v>
      </c>
      <c r="H8" s="32"/>
      <c r="I8" s="32">
        <f>I10+I12+I14</f>
        <v>3687</v>
      </c>
      <c r="J8" s="32"/>
      <c r="K8" s="3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63"/>
      <c r="Z8" s="63"/>
      <c r="AA8" s="52"/>
      <c r="AB8" s="52"/>
    </row>
    <row r="9" s="4" customFormat="1" ht="39" customHeight="1" spans="1:28">
      <c r="A9" s="27"/>
      <c r="B9" s="36" t="s">
        <v>38</v>
      </c>
      <c r="C9" s="37"/>
      <c r="D9" s="37"/>
      <c r="E9" s="38"/>
      <c r="F9" s="39"/>
      <c r="G9" s="32">
        <f t="shared" si="0"/>
        <v>1800</v>
      </c>
      <c r="H9" s="32"/>
      <c r="I9" s="32">
        <f>I10</f>
        <v>1800</v>
      </c>
      <c r="J9" s="32"/>
      <c r="K9" s="32"/>
      <c r="L9" s="52"/>
      <c r="M9" s="52"/>
      <c r="N9" s="63"/>
      <c r="O9" s="52"/>
      <c r="P9" s="52"/>
      <c r="Q9" s="52"/>
      <c r="R9" s="52"/>
      <c r="S9" s="52"/>
      <c r="T9" s="52"/>
      <c r="U9" s="52"/>
      <c r="V9" s="52"/>
      <c r="W9" s="70"/>
      <c r="X9" s="70"/>
      <c r="Y9" s="52"/>
      <c r="Z9" s="52"/>
      <c r="AA9" s="52"/>
      <c r="AB9" s="52"/>
    </row>
    <row r="10" ht="314" customHeight="1" spans="1:28">
      <c r="A10" s="40">
        <v>1</v>
      </c>
      <c r="B10" s="41" t="s">
        <v>39</v>
      </c>
      <c r="C10" s="41" t="s">
        <v>40</v>
      </c>
      <c r="D10" s="41" t="s">
        <v>41</v>
      </c>
      <c r="E10" s="41" t="s">
        <v>42</v>
      </c>
      <c r="F10" s="41" t="s">
        <v>43</v>
      </c>
      <c r="G10" s="32">
        <f t="shared" si="0"/>
        <v>1800</v>
      </c>
      <c r="H10" s="42"/>
      <c r="I10" s="42">
        <v>1800</v>
      </c>
      <c r="J10" s="42"/>
      <c r="K10" s="42"/>
      <c r="L10" s="64" t="s">
        <v>44</v>
      </c>
      <c r="M10" s="41" t="s">
        <v>45</v>
      </c>
      <c r="N10" s="41" t="s">
        <v>46</v>
      </c>
      <c r="O10" s="47">
        <v>19</v>
      </c>
      <c r="P10" s="47">
        <v>153</v>
      </c>
      <c r="Q10" s="47">
        <f>R10+S10</f>
        <v>0.5665</v>
      </c>
      <c r="R10" s="47">
        <v>0.0369</v>
      </c>
      <c r="S10" s="47">
        <v>0.5296</v>
      </c>
      <c r="T10" s="47">
        <f>U10+V10</f>
        <v>1.9201</v>
      </c>
      <c r="U10" s="47">
        <v>0.1291</v>
      </c>
      <c r="V10" s="47">
        <v>1.791</v>
      </c>
      <c r="W10" s="47" t="s">
        <v>47</v>
      </c>
      <c r="X10" s="40"/>
      <c r="Y10" s="40" t="s">
        <v>48</v>
      </c>
      <c r="Z10" s="64"/>
      <c r="AA10" s="64"/>
      <c r="AB10" s="64"/>
    </row>
    <row r="11" s="4" customFormat="1" ht="39" customHeight="1" spans="1:28">
      <c r="A11" s="27"/>
      <c r="B11" s="36" t="s">
        <v>49</v>
      </c>
      <c r="C11" s="37"/>
      <c r="D11" s="37"/>
      <c r="E11" s="38"/>
      <c r="F11" s="39"/>
      <c r="G11" s="32">
        <f t="shared" si="0"/>
        <v>1087</v>
      </c>
      <c r="H11" s="32"/>
      <c r="I11" s="32">
        <f>I12</f>
        <v>1087</v>
      </c>
      <c r="J11" s="32"/>
      <c r="K11" s="32"/>
      <c r="L11" s="52"/>
      <c r="M11" s="52"/>
      <c r="N11" s="63"/>
      <c r="O11" s="52"/>
      <c r="P11" s="52"/>
      <c r="Q11" s="52"/>
      <c r="R11" s="52"/>
      <c r="S11" s="52"/>
      <c r="T11" s="52"/>
      <c r="U11" s="52"/>
      <c r="V11" s="52"/>
      <c r="W11" s="70"/>
      <c r="X11" s="70"/>
      <c r="Y11" s="52"/>
      <c r="Z11" s="52"/>
      <c r="AA11" s="52"/>
      <c r="AB11" s="52"/>
    </row>
    <row r="12" ht="244" customHeight="1" spans="1:28">
      <c r="A12" s="40">
        <v>2</v>
      </c>
      <c r="B12" s="41" t="s">
        <v>50</v>
      </c>
      <c r="C12" s="43" t="s">
        <v>40</v>
      </c>
      <c r="D12" s="43" t="s">
        <v>41</v>
      </c>
      <c r="E12" s="43" t="s">
        <v>51</v>
      </c>
      <c r="F12" s="41" t="s">
        <v>52</v>
      </c>
      <c r="G12" s="32">
        <f t="shared" si="0"/>
        <v>1087</v>
      </c>
      <c r="H12" s="42"/>
      <c r="I12" s="42">
        <v>1087</v>
      </c>
      <c r="J12" s="42"/>
      <c r="K12" s="42"/>
      <c r="L12" s="64" t="s">
        <v>44</v>
      </c>
      <c r="M12" s="41" t="s">
        <v>53</v>
      </c>
      <c r="N12" s="41" t="s">
        <v>54</v>
      </c>
      <c r="O12" s="40">
        <v>19</v>
      </c>
      <c r="P12" s="40">
        <v>153</v>
      </c>
      <c r="Q12" s="40">
        <f>R12+S12</f>
        <v>0.5665</v>
      </c>
      <c r="R12" s="40">
        <v>0.0369</v>
      </c>
      <c r="S12" s="40">
        <v>0.5296</v>
      </c>
      <c r="T12" s="40">
        <f>U12+V12</f>
        <v>1.9201</v>
      </c>
      <c r="U12" s="40">
        <v>0.1291</v>
      </c>
      <c r="V12" s="40">
        <v>1.791</v>
      </c>
      <c r="W12" s="40" t="s">
        <v>47</v>
      </c>
      <c r="X12" s="40"/>
      <c r="Y12" s="40" t="s">
        <v>55</v>
      </c>
      <c r="Z12" s="64"/>
      <c r="AA12" s="64"/>
      <c r="AB12" s="64"/>
    </row>
    <row r="13" s="4" customFormat="1" ht="39" customHeight="1" spans="1:28">
      <c r="A13" s="27"/>
      <c r="B13" s="36" t="s">
        <v>56</v>
      </c>
      <c r="C13" s="37"/>
      <c r="D13" s="37"/>
      <c r="E13" s="38"/>
      <c r="F13" s="39"/>
      <c r="G13" s="32">
        <f t="shared" si="0"/>
        <v>800</v>
      </c>
      <c r="H13" s="32"/>
      <c r="I13" s="32">
        <f>I14</f>
        <v>800</v>
      </c>
      <c r="J13" s="32"/>
      <c r="K13" s="32"/>
      <c r="L13" s="52"/>
      <c r="M13" s="52"/>
      <c r="N13" s="63"/>
      <c r="O13" s="52"/>
      <c r="P13" s="52"/>
      <c r="Q13" s="52"/>
      <c r="R13" s="52"/>
      <c r="S13" s="52"/>
      <c r="T13" s="52"/>
      <c r="U13" s="52"/>
      <c r="V13" s="52"/>
      <c r="W13" s="70"/>
      <c r="X13" s="70"/>
      <c r="Y13" s="52"/>
      <c r="Z13" s="52"/>
      <c r="AA13" s="52"/>
      <c r="AB13" s="52"/>
    </row>
    <row r="14" ht="396" customHeight="1" spans="1:28">
      <c r="A14" s="40">
        <v>3</v>
      </c>
      <c r="B14" s="41" t="s">
        <v>57</v>
      </c>
      <c r="C14" s="43" t="s">
        <v>40</v>
      </c>
      <c r="D14" s="43" t="s">
        <v>41</v>
      </c>
      <c r="E14" s="43" t="s">
        <v>42</v>
      </c>
      <c r="F14" s="41" t="s">
        <v>58</v>
      </c>
      <c r="G14" s="32">
        <f t="shared" si="0"/>
        <v>800</v>
      </c>
      <c r="H14" s="42"/>
      <c r="I14" s="42">
        <v>800</v>
      </c>
      <c r="J14" s="42"/>
      <c r="K14" s="42"/>
      <c r="L14" s="64" t="s">
        <v>44</v>
      </c>
      <c r="M14" s="41" t="s">
        <v>59</v>
      </c>
      <c r="N14" s="41" t="s">
        <v>60</v>
      </c>
      <c r="O14" s="65">
        <v>10</v>
      </c>
      <c r="P14" s="65">
        <v>20</v>
      </c>
      <c r="Q14" s="71">
        <v>0.0633</v>
      </c>
      <c r="R14" s="72">
        <v>0.0069</v>
      </c>
      <c r="S14" s="72">
        <v>0.0564</v>
      </c>
      <c r="T14" s="73">
        <v>0.2376</v>
      </c>
      <c r="U14" s="73">
        <v>0.0241</v>
      </c>
      <c r="V14" s="73">
        <v>0.2135</v>
      </c>
      <c r="W14" s="40" t="s">
        <v>47</v>
      </c>
      <c r="X14" s="40"/>
      <c r="Y14" s="40" t="s">
        <v>61</v>
      </c>
      <c r="Z14" s="64" t="s">
        <v>62</v>
      </c>
      <c r="AA14" s="64"/>
      <c r="AB14" s="64"/>
    </row>
    <row r="15" s="4" customFormat="1" ht="39" customHeight="1" spans="1:28">
      <c r="A15" s="27"/>
      <c r="B15" s="44" t="s">
        <v>63</v>
      </c>
      <c r="C15" s="45"/>
      <c r="D15" s="45"/>
      <c r="E15" s="46"/>
      <c r="F15" s="39"/>
      <c r="G15" s="32">
        <f t="shared" si="0"/>
        <v>693</v>
      </c>
      <c r="H15" s="32"/>
      <c r="I15" s="32">
        <f>I16</f>
        <v>693</v>
      </c>
      <c r="J15" s="32"/>
      <c r="K15" s="32"/>
      <c r="L15" s="52"/>
      <c r="M15" s="52"/>
      <c r="N15" s="63"/>
      <c r="O15" s="52"/>
      <c r="P15" s="52"/>
      <c r="Q15" s="52"/>
      <c r="R15" s="52"/>
      <c r="S15" s="52"/>
      <c r="T15" s="52"/>
      <c r="U15" s="52"/>
      <c r="V15" s="52"/>
      <c r="W15" s="70"/>
      <c r="X15" s="70"/>
      <c r="Y15" s="52"/>
      <c r="Z15" s="52"/>
      <c r="AA15" s="52"/>
      <c r="AB15" s="52"/>
    </row>
    <row r="16" ht="185" customHeight="1" spans="1:28">
      <c r="A16" s="40">
        <v>4</v>
      </c>
      <c r="B16" s="41" t="s">
        <v>64</v>
      </c>
      <c r="C16" s="43" t="s">
        <v>40</v>
      </c>
      <c r="D16" s="43" t="s">
        <v>41</v>
      </c>
      <c r="E16" s="43" t="s">
        <v>65</v>
      </c>
      <c r="F16" s="41" t="s">
        <v>66</v>
      </c>
      <c r="G16" s="32">
        <f t="shared" si="0"/>
        <v>693</v>
      </c>
      <c r="H16" s="42"/>
      <c r="I16" s="42">
        <v>693</v>
      </c>
      <c r="J16" s="42"/>
      <c r="K16" s="42"/>
      <c r="L16" s="64" t="s">
        <v>44</v>
      </c>
      <c r="M16" s="41" t="s">
        <v>67</v>
      </c>
      <c r="N16" s="41" t="s">
        <v>68</v>
      </c>
      <c r="O16" s="40">
        <v>19</v>
      </c>
      <c r="P16" s="40">
        <v>153</v>
      </c>
      <c r="Q16" s="74">
        <v>0.5665</v>
      </c>
      <c r="R16" s="74">
        <v>0.56</v>
      </c>
      <c r="S16" s="74"/>
      <c r="T16" s="74">
        <v>1.9201</v>
      </c>
      <c r="U16" s="74">
        <v>1.9201</v>
      </c>
      <c r="V16" s="72"/>
      <c r="W16" s="40" t="s">
        <v>47</v>
      </c>
      <c r="X16" s="40"/>
      <c r="Y16" s="40" t="s">
        <v>48</v>
      </c>
      <c r="Z16" s="64"/>
      <c r="AA16" s="64"/>
      <c r="AB16" s="64"/>
    </row>
    <row r="17" s="4" customFormat="1" ht="39" customHeight="1" spans="1:28">
      <c r="A17" s="27" t="s">
        <v>69</v>
      </c>
      <c r="B17" s="28" t="s">
        <v>70</v>
      </c>
      <c r="C17" s="29"/>
      <c r="D17" s="29"/>
      <c r="E17" s="30"/>
      <c r="F17" s="31"/>
      <c r="G17" s="32">
        <f t="shared" si="0"/>
        <v>1608</v>
      </c>
      <c r="H17" s="32"/>
      <c r="I17" s="32">
        <f>I18+I20+I23</f>
        <v>1608</v>
      </c>
      <c r="J17" s="32"/>
      <c r="K17" s="3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63"/>
      <c r="Z17" s="63"/>
      <c r="AA17" s="52"/>
      <c r="AB17" s="52"/>
    </row>
    <row r="18" s="4" customFormat="1" ht="39" customHeight="1" spans="1:28">
      <c r="A18" s="27"/>
      <c r="B18" s="33" t="s">
        <v>71</v>
      </c>
      <c r="C18" s="34"/>
      <c r="D18" s="34"/>
      <c r="E18" s="35"/>
      <c r="F18" s="39"/>
      <c r="G18" s="32">
        <f t="shared" si="0"/>
        <v>100</v>
      </c>
      <c r="H18" s="32"/>
      <c r="I18" s="32">
        <f>I19</f>
        <v>100</v>
      </c>
      <c r="J18" s="32"/>
      <c r="K18" s="32"/>
      <c r="L18" s="52"/>
      <c r="M18" s="52"/>
      <c r="N18" s="63"/>
      <c r="O18" s="52"/>
      <c r="P18" s="52"/>
      <c r="Q18" s="52"/>
      <c r="R18" s="52"/>
      <c r="S18" s="52"/>
      <c r="T18" s="52"/>
      <c r="U18" s="52"/>
      <c r="V18" s="52"/>
      <c r="W18" s="70"/>
      <c r="X18" s="70"/>
      <c r="Y18" s="52"/>
      <c r="Z18" s="52"/>
      <c r="AA18" s="52"/>
      <c r="AB18" s="52"/>
    </row>
    <row r="19" ht="81" customHeight="1" spans="1:28">
      <c r="A19" s="40">
        <v>5</v>
      </c>
      <c r="B19" s="47" t="s">
        <v>72</v>
      </c>
      <c r="C19" s="40" t="s">
        <v>40</v>
      </c>
      <c r="D19" s="40" t="s">
        <v>41</v>
      </c>
      <c r="E19" s="40" t="s">
        <v>73</v>
      </c>
      <c r="F19" s="47" t="s">
        <v>74</v>
      </c>
      <c r="G19" s="32">
        <f t="shared" si="0"/>
        <v>100</v>
      </c>
      <c r="H19" s="42"/>
      <c r="I19" s="42">
        <v>100</v>
      </c>
      <c r="J19" s="42"/>
      <c r="K19" s="42"/>
      <c r="L19" s="64" t="s">
        <v>44</v>
      </c>
      <c r="M19" s="47" t="s">
        <v>75</v>
      </c>
      <c r="N19" s="66" t="s">
        <v>76</v>
      </c>
      <c r="O19" s="65"/>
      <c r="P19" s="65">
        <v>1</v>
      </c>
      <c r="Q19" s="75">
        <v>0.0052</v>
      </c>
      <c r="R19" s="74">
        <v>0.0156</v>
      </c>
      <c r="S19" s="74">
        <v>0.1896</v>
      </c>
      <c r="T19" s="74"/>
      <c r="U19" s="74"/>
      <c r="V19" s="74"/>
      <c r="W19" s="40" t="s">
        <v>77</v>
      </c>
      <c r="X19" s="40"/>
      <c r="Y19" s="40" t="s">
        <v>78</v>
      </c>
      <c r="Z19" s="64"/>
      <c r="AA19" s="64"/>
      <c r="AB19" s="64"/>
    </row>
    <row r="20" s="4" customFormat="1" ht="39" customHeight="1" spans="1:28">
      <c r="A20" s="27"/>
      <c r="B20" s="33" t="s">
        <v>79</v>
      </c>
      <c r="C20" s="34"/>
      <c r="D20" s="34"/>
      <c r="E20" s="35"/>
      <c r="F20" s="39"/>
      <c r="G20" s="32">
        <f t="shared" si="0"/>
        <v>508</v>
      </c>
      <c r="H20" s="32"/>
      <c r="I20" s="32">
        <f>I21+I22</f>
        <v>508</v>
      </c>
      <c r="J20" s="32"/>
      <c r="K20" s="32"/>
      <c r="L20" s="52"/>
      <c r="M20" s="52"/>
      <c r="N20" s="63"/>
      <c r="O20" s="52"/>
      <c r="P20" s="52"/>
      <c r="Q20" s="52"/>
      <c r="R20" s="52"/>
      <c r="S20" s="52"/>
      <c r="T20" s="52"/>
      <c r="U20" s="52"/>
      <c r="V20" s="52"/>
      <c r="W20" s="70"/>
      <c r="X20" s="70"/>
      <c r="Y20" s="52"/>
      <c r="Z20" s="52"/>
      <c r="AA20" s="52"/>
      <c r="AB20" s="52"/>
    </row>
    <row r="21" ht="184" customHeight="1" spans="1:28">
      <c r="A21" s="48">
        <v>6</v>
      </c>
      <c r="B21" s="48" t="s">
        <v>80</v>
      </c>
      <c r="C21" s="47" t="s">
        <v>40</v>
      </c>
      <c r="D21" s="47" t="s">
        <v>41</v>
      </c>
      <c r="E21" s="47" t="s">
        <v>81</v>
      </c>
      <c r="F21" s="49" t="s">
        <v>82</v>
      </c>
      <c r="G21" s="32">
        <f t="shared" si="0"/>
        <v>391</v>
      </c>
      <c r="H21" s="50"/>
      <c r="I21" s="42">
        <v>391</v>
      </c>
      <c r="J21" s="50"/>
      <c r="K21" s="50"/>
      <c r="L21" s="64" t="s">
        <v>83</v>
      </c>
      <c r="M21" s="47" t="s">
        <v>84</v>
      </c>
      <c r="N21" s="47" t="s">
        <v>85</v>
      </c>
      <c r="O21" s="67"/>
      <c r="P21" s="65">
        <v>1</v>
      </c>
      <c r="Q21" s="74">
        <v>0.0231</v>
      </c>
      <c r="R21" s="74">
        <v>0.0007</v>
      </c>
      <c r="S21" s="74">
        <f>Q21-R21</f>
        <v>0.0224</v>
      </c>
      <c r="T21" s="74">
        <v>0.0803</v>
      </c>
      <c r="U21" s="74">
        <v>0.0016</v>
      </c>
      <c r="V21" s="74">
        <f>T21-U21</f>
        <v>0.0787</v>
      </c>
      <c r="W21" s="76" t="s">
        <v>86</v>
      </c>
      <c r="X21" s="76" t="s">
        <v>87</v>
      </c>
      <c r="Y21" s="76" t="s">
        <v>88</v>
      </c>
      <c r="Z21" s="67" t="s">
        <v>89</v>
      </c>
      <c r="AA21" s="64"/>
      <c r="AB21" s="64"/>
    </row>
    <row r="22" s="5" customFormat="1" ht="173" customHeight="1" spans="1:40">
      <c r="A22" s="51"/>
      <c r="B22" s="51"/>
      <c r="C22" s="47" t="s">
        <v>40</v>
      </c>
      <c r="D22" s="47" t="s">
        <v>41</v>
      </c>
      <c r="E22" s="47" t="s">
        <v>90</v>
      </c>
      <c r="F22" s="47" t="s">
        <v>91</v>
      </c>
      <c r="G22" s="32">
        <f t="shared" si="0"/>
        <v>117</v>
      </c>
      <c r="H22" s="52"/>
      <c r="I22" s="42">
        <v>117</v>
      </c>
      <c r="J22" s="52"/>
      <c r="K22" s="52"/>
      <c r="L22" s="64" t="s">
        <v>92</v>
      </c>
      <c r="M22" s="47" t="s">
        <v>84</v>
      </c>
      <c r="N22" s="47" t="s">
        <v>85</v>
      </c>
      <c r="O22" s="68" t="s">
        <v>93</v>
      </c>
      <c r="P22" s="68">
        <v>2</v>
      </c>
      <c r="Q22" s="68">
        <v>0.0075</v>
      </c>
      <c r="R22" s="68">
        <v>0.0021</v>
      </c>
      <c r="S22" s="68">
        <v>0.0054</v>
      </c>
      <c r="T22" s="68">
        <v>0.0616</v>
      </c>
      <c r="U22" s="68">
        <v>0.0052</v>
      </c>
      <c r="V22" s="68">
        <v>0.0564</v>
      </c>
      <c r="W22" s="68" t="s">
        <v>86</v>
      </c>
      <c r="X22" s="68" t="s">
        <v>94</v>
      </c>
      <c r="Y22" s="68" t="s">
        <v>88</v>
      </c>
      <c r="Z22" s="68" t="s">
        <v>89</v>
      </c>
      <c r="AA22" s="52"/>
      <c r="AB22" s="52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</row>
    <row r="23" s="5" customFormat="1" ht="39" customHeight="1" spans="1:40">
      <c r="A23" s="27"/>
      <c r="B23" s="53" t="s">
        <v>95</v>
      </c>
      <c r="C23" s="53"/>
      <c r="D23" s="53"/>
      <c r="E23" s="53"/>
      <c r="F23" s="39"/>
      <c r="G23" s="32">
        <f t="shared" si="0"/>
        <v>1000</v>
      </c>
      <c r="H23" s="52"/>
      <c r="I23" s="52">
        <f>I24</f>
        <v>1000</v>
      </c>
      <c r="J23" s="52"/>
      <c r="K23" s="52"/>
      <c r="L23" s="52"/>
      <c r="M23" s="52"/>
      <c r="N23" s="63"/>
      <c r="O23" s="52"/>
      <c r="P23" s="52"/>
      <c r="Q23" s="52"/>
      <c r="R23" s="52"/>
      <c r="S23" s="52"/>
      <c r="T23" s="52"/>
      <c r="U23" s="52"/>
      <c r="V23" s="52"/>
      <c r="W23" s="70"/>
      <c r="X23" s="70"/>
      <c r="Y23" s="52"/>
      <c r="Z23" s="52"/>
      <c r="AA23" s="52"/>
      <c r="AB23" s="52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</row>
    <row r="24" s="6" customFormat="1" ht="409" customHeight="1" spans="1:40">
      <c r="A24" s="54">
        <v>7</v>
      </c>
      <c r="B24" s="41" t="s">
        <v>96</v>
      </c>
      <c r="C24" s="55" t="s">
        <v>40</v>
      </c>
      <c r="D24" s="43" t="s">
        <v>41</v>
      </c>
      <c r="E24" s="55" t="s">
        <v>97</v>
      </c>
      <c r="F24" s="56" t="s">
        <v>98</v>
      </c>
      <c r="G24" s="32">
        <f t="shared" si="0"/>
        <v>1000</v>
      </c>
      <c r="H24" s="52"/>
      <c r="I24" s="64">
        <v>1000</v>
      </c>
      <c r="J24" s="64"/>
      <c r="K24" s="64"/>
      <c r="L24" s="64" t="s">
        <v>99</v>
      </c>
      <c r="M24" s="41" t="s">
        <v>100</v>
      </c>
      <c r="N24" s="41" t="s">
        <v>101</v>
      </c>
      <c r="O24" s="47"/>
      <c r="P24" s="40">
        <v>1</v>
      </c>
      <c r="Q24" s="40">
        <v>0.07</v>
      </c>
      <c r="R24" s="40">
        <v>0.2156</v>
      </c>
      <c r="S24" s="40">
        <v>0.07</v>
      </c>
      <c r="T24" s="40">
        <v>0.2156</v>
      </c>
      <c r="U24" s="40">
        <v>0.07</v>
      </c>
      <c r="V24" s="40">
        <v>0.2156</v>
      </c>
      <c r="W24" s="40" t="s">
        <v>97</v>
      </c>
      <c r="X24" s="77"/>
      <c r="Y24" s="40" t="s">
        <v>102</v>
      </c>
      <c r="Z24" s="64"/>
      <c r="AA24" s="64"/>
      <c r="AB24" s="64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</row>
  </sheetData>
  <mergeCells count="38">
    <mergeCell ref="A1:B1"/>
    <mergeCell ref="A2:AB2"/>
    <mergeCell ref="G3:K3"/>
    <mergeCell ref="M3:V3"/>
    <mergeCell ref="W3:X3"/>
    <mergeCell ref="Y3:Z3"/>
    <mergeCell ref="O4:P4"/>
    <mergeCell ref="Q4:S4"/>
    <mergeCell ref="T4:V4"/>
    <mergeCell ref="A6:F6"/>
    <mergeCell ref="B7:E7"/>
    <mergeCell ref="B8:E8"/>
    <mergeCell ref="B9:E9"/>
    <mergeCell ref="B11:E11"/>
    <mergeCell ref="B13:E13"/>
    <mergeCell ref="B15:E15"/>
    <mergeCell ref="B17:E17"/>
    <mergeCell ref="B18:E18"/>
    <mergeCell ref="B20:E20"/>
    <mergeCell ref="B23:E23"/>
    <mergeCell ref="A3:A5"/>
    <mergeCell ref="A21:A22"/>
    <mergeCell ref="B3:B5"/>
    <mergeCell ref="B21:B22"/>
    <mergeCell ref="C3:C5"/>
    <mergeCell ref="D3:D5"/>
    <mergeCell ref="E3:E5"/>
    <mergeCell ref="F3:F5"/>
    <mergeCell ref="G4:G5"/>
    <mergeCell ref="H4:H5"/>
    <mergeCell ref="I4:I5"/>
    <mergeCell ref="J4:J5"/>
    <mergeCell ref="K4:K5"/>
    <mergeCell ref="L3:L5"/>
    <mergeCell ref="M4:M5"/>
    <mergeCell ref="N4:N5"/>
    <mergeCell ref="AA3:AA4"/>
    <mergeCell ref="AB3:AB4"/>
  </mergeCells>
  <pageMargins left="0.7" right="0.7" top="0.472222222222222" bottom="1.02361111111111" header="0.3" footer="0.3"/>
  <pageSetup paperSize="9" scale="38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芯</cp:lastModifiedBy>
  <dcterms:created xsi:type="dcterms:W3CDTF">2006-09-16T00:00:00Z</dcterms:created>
  <dcterms:modified xsi:type="dcterms:W3CDTF">2023-08-31T10:28:18Z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B59A027CEC634944AEAD11C7474665B9_12</vt:lpwstr>
  </property>
  <property fmtid="{D5CDD505-2E9C-101B-9397-08002B2CF9AE}" pid="3" name="KSOProductBuildVer">
    <vt:lpwstr>2052-12.1.0.15120</vt:lpwstr>
  </property>
</Properties>
</file>