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1"/>
  </bookViews>
  <sheets>
    <sheet name="县-A3" sheetId="8" state="hidden" r:id="rId1"/>
    <sheet name="2023年项目台账17105" sheetId="48" r:id="rId2"/>
    <sheet name="4124" sheetId="24" state="hidden" r:id="rId3"/>
    <sheet name="5904" sheetId="25" state="hidden" r:id="rId4"/>
    <sheet name="Sheet2" sheetId="28" state="hidden" r:id="rId5"/>
    <sheet name="Sheet1" sheetId="17" state="hidden" r:id="rId6"/>
  </sheets>
  <definedNames>
    <definedName name="_xlnm._FilterDatabase" localSheetId="1" hidden="1">'2023年项目台账17105'!$A$1:$T$42</definedName>
    <definedName name="_xlnm.Print_Titles" localSheetId="0">'县-A3'!$3:$6</definedName>
    <definedName name="_xlnm.Print_Titles" localSheetId="2">'4124'!$3:$6</definedName>
    <definedName name="_xlnm.Print_Titles" localSheetId="3">'5904'!$3:$6</definedName>
  </definedNames>
  <calcPr calcId="144525"/>
</workbook>
</file>

<file path=xl/sharedStrings.xml><?xml version="1.0" encoding="utf-8"?>
<sst xmlns="http://schemas.openxmlformats.org/spreadsheetml/2006/main" count="1168" uniqueCount="517">
  <si>
    <t>附件</t>
  </si>
  <si>
    <t>民乐县2021年县级财政专项扶贫资金项目计划表</t>
  </si>
  <si>
    <t>序号</t>
  </si>
  <si>
    <t>项目类别</t>
  </si>
  <si>
    <t>项目名称</t>
  </si>
  <si>
    <t>建设
性质</t>
  </si>
  <si>
    <t>建设
起止
年限</t>
  </si>
  <si>
    <t>建设
地点</t>
  </si>
  <si>
    <t>建设内容与规模</t>
  </si>
  <si>
    <t>投资规模（万元）</t>
  </si>
  <si>
    <t>绩效目标</t>
  </si>
  <si>
    <t>项目主管（责任）单位</t>
  </si>
  <si>
    <t>项目
实施
单位</t>
  </si>
  <si>
    <t>备注</t>
  </si>
  <si>
    <t>县级资金</t>
  </si>
  <si>
    <t>扶贫效益</t>
  </si>
  <si>
    <t>受益
村数
（个）</t>
  </si>
  <si>
    <t>受益贫困户数 （万户）</t>
  </si>
  <si>
    <t>受益贫困人口数  （万人）</t>
  </si>
  <si>
    <t>合计3395</t>
  </si>
  <si>
    <t>小计</t>
  </si>
  <si>
    <t>一、技能培训</t>
  </si>
  <si>
    <t>农村实用技术培训项目</t>
  </si>
  <si>
    <t>新建</t>
  </si>
  <si>
    <t>2021.03-2021.12</t>
  </si>
  <si>
    <t xml:space="preserve">乡村振兴学院
</t>
  </si>
  <si>
    <t>对全县致富带头人、村两委班子成员、镇村干部、乡村振兴工作队、有培训意愿的群众、专业合作社负责人、建档立卡贫困户等开展多种形式的农村实用技术培训25期以上。</t>
  </si>
  <si>
    <t>全面提升农村各类劳动力的增收致富能力，推进巩固脱贫攻坚和乡村振兴的有效衔接。</t>
  </si>
  <si>
    <r>
      <rPr>
        <sz val="10"/>
        <rFont val="仿宋_GB2312"/>
        <charset val="134"/>
      </rPr>
      <t>中共民乐县委组织部</t>
    </r>
    <r>
      <rPr>
        <sz val="10"/>
        <rFont val="仿宋_GB2312"/>
        <charset val="134"/>
      </rPr>
      <t xml:space="preserve">
</t>
    </r>
  </si>
  <si>
    <r>
      <rPr>
        <sz val="10"/>
        <rFont val="仿宋_GB2312"/>
        <charset val="134"/>
      </rPr>
      <t>民乐县人才服务中心</t>
    </r>
    <r>
      <rPr>
        <sz val="10"/>
        <rFont val="仿宋_GB2312"/>
        <charset val="134"/>
      </rPr>
      <t xml:space="preserve">
</t>
    </r>
  </si>
  <si>
    <t>致富带头人、专业合作社带头人、“产业指导员”培训</t>
  </si>
  <si>
    <t>2021.3-2021.12</t>
  </si>
  <si>
    <t>县农业农村局</t>
  </si>
  <si>
    <t>1.由扶贫办实施致富带头人培训64人，补助资金32万元。2.由农业农村局对民乐县专业合作社带头人、会计人员等300人进行培训，每天每人补助190元，培训3天，补助资金17万元。                                       3.由农业农村局对34名“产业指导员”进行培训，每天每人补助150元，培训2天，补助资金1万元。</t>
  </si>
  <si>
    <t>通过培训，提高专业合作社带头人、致富带头人、辅导员的带贫能力和指导能力，拓宽贫困户增收渠道。</t>
  </si>
  <si>
    <t>县农业农村局  县扶贫办</t>
  </si>
  <si>
    <t>二、就业扶贫类项目</t>
  </si>
  <si>
    <t>公益性岗位项目</t>
  </si>
  <si>
    <t>续建</t>
  </si>
  <si>
    <t>工业园区及各镇</t>
  </si>
  <si>
    <t>1.为2020年新增的222个公益性岗位人员，按500元/人每月的标准给予补助，计划发放12个月补助资金66.6万元。
2.为2020年疫情防控期间新增172个临时性公益性岗位人员，按500元/人每月的标准给予补助，计划发放6个月补助资金51.6万元。</t>
  </si>
  <si>
    <t>鼓励贫困劳动力积极外出务工就业，对不能外出务工就业的，符合条件的，兜底保障就业，确保建档立卡劳动力收入稳定，脱贫成果进一步巩固。</t>
  </si>
  <si>
    <t>农业农村局</t>
  </si>
  <si>
    <t>县人社局</t>
  </si>
  <si>
    <t>就业奖补项目</t>
  </si>
  <si>
    <t xml:space="preserve">根据省扶贫办、省财政厅《关于积极应对新冠肺炎疫情影响 加强财政专项扶贫资金项目管理工作 确保全面如期完成脱贫攻坚目标任务的通知》（甘开办发〔2020〕32号）、甘肃省人社厅、甘肃省财政厅等5部门联合下发《关于落实&lt;省委省政府关于坚决打赢新冠肺炎疫情防控阻击战促进经济持续健康发展的若干意见&gt;有关就业工作政策措施的通知》（甘人社通〔2020〕83号）等文件要求，安排补助资金51.6万元，用于疫情防控期间各类经济组织吸纳建档立卡贫困劳动力就业奖补，参加有组织输转的贫困劳动力劳务奖补、生活费补贴和交通补贴，以及对人社部门认定的扶贫车间跨省调用原材料和成品运输费用给予50%的补贴。                              
</t>
  </si>
  <si>
    <t>引导和鼓励各类经济组织、扶贫车发挥带贫作用，特别是应对疫情影响，积极吸纳建档立卡贫困劳动力稳定就业，拓宽贫困劳动力增收渠道。鼓励有就业意愿的建档立卡贫困劳动力积极务工增收，不断巩固就业扶贫脱贫成果。</t>
  </si>
  <si>
    <t>新建扶贫车间</t>
  </si>
  <si>
    <t>工业园区</t>
  </si>
  <si>
    <t xml:space="preserve">对2021年拟新建的3个扶贫车间，每个车间吸纳建档立卡贫困户10名以上且稳定就业半年以上，每个扶贫车间给予2万元一次性补助，共计6万元。
                                              </t>
  </si>
  <si>
    <t>引导和鼓励各类经济组织创建扶贫车间，积极吸纳农村劳动力特别是建档立卡贫困劳动力就地就近转移就业和居家就业，稳定增加收入，巩固脱贫成果。</t>
  </si>
  <si>
    <t>三、基础设施建设</t>
  </si>
  <si>
    <t>生态工业园区第一配水厂升级改造工程</t>
  </si>
  <si>
    <t>生态工业园区</t>
  </si>
  <si>
    <t>为保障园区供水安全，对生态工业园区第一配水厂进行整体更换消毒系统，包括二氧化氯发生器、化料器、卸酸泵、管理房维修等。</t>
  </si>
  <si>
    <t>提高生态工业园区用水安全保障水平。</t>
  </si>
  <si>
    <t>水务局</t>
  </si>
  <si>
    <t>县水投公司</t>
  </si>
  <si>
    <t>洪水镇蓄水池配套工程建设缺额资金</t>
  </si>
  <si>
    <t>2021.1-2021.12</t>
  </si>
  <si>
    <t>上柴村 李尤村 新墩村 汤庄村</t>
  </si>
  <si>
    <t>洪水镇配套蓄水池输电线路4.92公里，每公里补助17万元，（其中上柴村0.12公里，李尤村1.6公里，新墩村1.6公里，汤庄村1.6公里）。</t>
  </si>
  <si>
    <t>改善村水利基础设施，提高水资源利用率，增加收入。</t>
  </si>
  <si>
    <t>洪水镇   县水投公司</t>
  </si>
  <si>
    <t>项目总金额83.64万元，第一批中央省级安排59.9万元，缺额23.74万元本批安排</t>
  </si>
  <si>
    <t>四、小额信贷贴息</t>
  </si>
  <si>
    <t>小额信贷贴息</t>
  </si>
  <si>
    <t>镇村</t>
  </si>
  <si>
    <t>对2014年以来已脱贫但未享受精准扶贫专项贷款且有信贷需求的建档立卡贫困户发放贷款贴息。</t>
  </si>
  <si>
    <t>带动贫困户发展生产。</t>
  </si>
  <si>
    <t>农商银行、镇村</t>
  </si>
  <si>
    <t>五、贫困家庭“雨露计划”培训项目</t>
  </si>
  <si>
    <t>贫困家庭“雨露计划”培训项目</t>
  </si>
  <si>
    <t>2020.1-2020.12</t>
  </si>
  <si>
    <t>县扶贫办</t>
  </si>
  <si>
    <r>
      <rPr>
        <sz val="15"/>
        <rFont val="仿宋"/>
        <charset val="134"/>
      </rPr>
      <t>为民乐县所有建档立卡贫困家庭中目前正在接受中等职业教育、高等职业教育和技工类院校教育的名学生，每生每年补助3000元，共计补助资金万元（其中2020年第一学年236人，</t>
    </r>
    <r>
      <rPr>
        <sz val="15"/>
        <color rgb="FFFF0000"/>
        <rFont val="仿宋"/>
        <charset val="134"/>
      </rPr>
      <t>南丰镇136人，永固镇59人，洪水镇71人</t>
    </r>
    <r>
      <rPr>
        <sz val="15"/>
        <rFont val="仿宋"/>
        <charset val="134"/>
      </rPr>
      <t>，</t>
    </r>
    <r>
      <rPr>
        <sz val="15"/>
        <color rgb="FFFF0000"/>
        <rFont val="仿宋"/>
        <charset val="134"/>
      </rPr>
      <t>民联镇64人，三堡镇6人</t>
    </r>
    <r>
      <rPr>
        <sz val="15"/>
        <rFont val="仿宋"/>
        <charset val="134"/>
      </rPr>
      <t>，</t>
    </r>
    <r>
      <rPr>
        <sz val="15"/>
        <color rgb="FFFF0000"/>
        <rFont val="仿宋"/>
        <charset val="134"/>
      </rPr>
      <t>六坝镇56人，顺化镇46人，丰乐镇63人，</t>
    </r>
    <r>
      <rPr>
        <sz val="15"/>
        <rFont val="仿宋"/>
        <charset val="134"/>
      </rPr>
      <t>新天镇人，</t>
    </r>
    <r>
      <rPr>
        <sz val="15"/>
        <color rgb="FFFF0000"/>
        <rFont val="仿宋"/>
        <charset val="134"/>
      </rPr>
      <t>南古镇25人；</t>
    </r>
    <r>
      <rPr>
        <sz val="15"/>
        <rFont val="仿宋"/>
        <charset val="134"/>
      </rPr>
      <t>2021年第一学年262人,</t>
    </r>
    <r>
      <rPr>
        <sz val="15"/>
        <color rgb="FFFF0000"/>
        <rFont val="仿宋"/>
        <charset val="134"/>
      </rPr>
      <t>南丰镇45人，永固镇10人，洪水镇30人，民联镇17人，三堡镇5人</t>
    </r>
    <r>
      <rPr>
        <sz val="15"/>
        <rFont val="仿宋"/>
        <charset val="134"/>
      </rPr>
      <t>，</t>
    </r>
    <r>
      <rPr>
        <sz val="15"/>
        <color rgb="FFFF0000"/>
        <rFont val="仿宋"/>
        <charset val="134"/>
      </rPr>
      <t>六坝镇66人，顺化镇22人，丰乐镇32人，</t>
    </r>
    <r>
      <rPr>
        <sz val="15"/>
        <rFont val="仿宋"/>
        <charset val="134"/>
      </rPr>
      <t>新天镇17人，</t>
    </r>
    <r>
      <rPr>
        <sz val="15"/>
        <color rgb="FFFF0000"/>
        <rFont val="仿宋"/>
        <charset val="134"/>
      </rPr>
      <t>南古镇10人）。</t>
    </r>
  </si>
  <si>
    <t>经培训获得中级、中专及高职院校学历证书或国家中级职业上岗资格证，使“两后生”学到一技之长。</t>
  </si>
  <si>
    <t>六、其他</t>
  </si>
  <si>
    <t>项目管理费</t>
  </si>
  <si>
    <t>2020.03-2020.12</t>
  </si>
  <si>
    <t>主要用于扶贫项目的规划编制、项目评估、论证、招投标、监理、检查验收、公示公告、成果宣传、档案管理、项目资料印刷、资金管理相关的经费开支。</t>
  </si>
  <si>
    <t>提高项目管理水平</t>
  </si>
  <si>
    <t>附件1：</t>
  </si>
  <si>
    <t>c</t>
  </si>
  <si>
    <t>·</t>
  </si>
  <si>
    <t>民乐县2023年度衔接资金项目实施计划完成情况统计表</t>
  </si>
  <si>
    <t>项目
名称</t>
  </si>
  <si>
    <t>合计</t>
  </si>
  <si>
    <t>项目实施进度</t>
  </si>
  <si>
    <t>报账支出情况</t>
  </si>
  <si>
    <t>中央</t>
  </si>
  <si>
    <t>省级</t>
  </si>
  <si>
    <t>市级</t>
  </si>
  <si>
    <t>县级</t>
  </si>
  <si>
    <t>开工</t>
  </si>
  <si>
    <t>完工</t>
  </si>
  <si>
    <t>验收</t>
  </si>
  <si>
    <t>已报账资金</t>
  </si>
  <si>
    <t>未报账资金</t>
  </si>
  <si>
    <t>支出率</t>
  </si>
  <si>
    <t>民乐县“3区3镇30村”乡村振兴示范项目（一期）（南丰镇气调库建设项目）</t>
  </si>
  <si>
    <t>2022.6-2023.5</t>
  </si>
  <si>
    <t xml:space="preserve">
南丰镇</t>
  </si>
  <si>
    <t xml:space="preserve"> 由民乐县裕振投资开发有限责任公司负责具体实施，项目总投资3394.89万元，其中衔接投入资金2000万元，主要实施项目内容为：新建1.6万吨气调库一座。</t>
  </si>
  <si>
    <t>已开工</t>
  </si>
  <si>
    <t>已完工</t>
  </si>
  <si>
    <t>已验收</t>
  </si>
  <si>
    <t>民乐县裕振投资开发有限责任公司</t>
  </si>
  <si>
    <t>支持草畜产业发展</t>
  </si>
  <si>
    <t>2023.1-2023.12</t>
  </si>
  <si>
    <t>各镇村</t>
  </si>
  <si>
    <t>（一）养殖场建设补助
1.总投资120万元以上，新建圈舍扣棚面积达3000平方米以上，饲草棚、粪污处理等设施设备的养殖场，每个一次性补助60万元。
2.总投资60万元以上，新建圈舍扣棚面积达1500平方米以上，饲草棚、粪污处理等设施设备的养殖场，每个一次性补助30万元。
3.总投资80万元以上，改扩建圈舍扣棚面积达3000平方米以上，饲草棚、粪污处理等设施设备的养殖场，每个一次性补助40万元。
4.总投资40万元以上，改扩建圈舍扣棚面积达1500平方米以上，饲草棚、粪污处理等设施设备的养殖场，每个一次性补助20万元。
（二）良种基础母牛补贴
补贴标准：对饲养10-19头良种基础母牛的农户，每户一次性补助0.5万元，20头（包含20头）以上的农户，每户一次性补助1万元；对饲养良种基础母牛的监测户，按500元/头标准进行补助。
（三）生猪调出奖励补助
2023年1月1日-12月10日，对年出栏5000头以上的生猪养殖场，每个一次性补助10万元；10000头以上的养殖场，每个一次性补助20万元；20000头以上的养殖场，每个一次性补助30万元，具体验收以养殖场检疫证明申报数据为准。</t>
  </si>
  <si>
    <t>民乐县农业农村局</t>
  </si>
  <si>
    <t>农业
农村局
（畜牧站）</t>
  </si>
  <si>
    <t>民乐县国有林场资金建设项目</t>
  </si>
  <si>
    <t>林草局</t>
  </si>
  <si>
    <t>（1）民乐县北滩林场建育苗基地一处，面积为60亩，主要培育以青海云杉、樟子松等为主的乡土树种，补助资金55万元。（2）建文冠果栽培试验示范基地300亩，平整土地300亩，定植文冠果33000株。</t>
  </si>
  <si>
    <t xml:space="preserve">林草局 </t>
  </si>
  <si>
    <t>民乐县
北滩林场  六坝林场</t>
  </si>
  <si>
    <t>支持马铃薯产业发展</t>
  </si>
  <si>
    <t>各镇
爱味客</t>
  </si>
  <si>
    <t>1.支持发展壮大特色优势产业，打造马铃薯育苗及规模化标准化种植示范基地，建成脱毒种薯面积3.5万亩，向本地种子管理机构备案的经营主体，并形成联农带农机制，每亩补助200元，补助资金700万元；2.与本县马铃薯加工企业签订合同并交售马铃薯的县内经营主体，每吨补助资金100元（经营主体80元，村集体20元）。共有县内经营主体与种植户签订订单并交售马铃薯约7万吨，补助资金700万元。</t>
  </si>
  <si>
    <t>农业
农村局
（产业股）</t>
  </si>
  <si>
    <t>农作物仓储加工物流建设项目</t>
  </si>
  <si>
    <t>民乐县工业园区</t>
  </si>
  <si>
    <t>由民乐县裕振投资开发有限责任公司负责实施，项目总投资4988.32万元，其中：投入衔接资金补助320万元，主要建设内容为：新建300T 烘干设备2套；购置装载机10辆；新建地磅5台；新建消防水池及泵房5座；地坪浇筑面积为19900m2；新建室外消防管路及雨水排水设施5处；新建道路600m，及配套的输电线路。</t>
  </si>
  <si>
    <t xml:space="preserve">  </t>
  </si>
  <si>
    <t>马铃薯经营主体贷款贴息</t>
  </si>
  <si>
    <t>一、贴息对象
在本县域内从事马铃薯种植，并与甘肃爱味客马铃薯加工有限公司签订马铃薯订单的新型农业经营主体，具体包括龙头企业、专业合作社、家庭农场、种植农户等。
二、贴息范围
（一）以个人或法人在县域内商业银行申请的本年度贷款。
（二）贷款贴息以爱味客公司提供的马铃薯收购数量为主要依据，贷款资金主要用于支付种植马铃薯土地流转费用。
三、贴息补助办法
对符合条件的新型农业经营主体获取的贷款进行相应贴息，具体贴息补助：以经营主体贷款实际用于完成爱味客马铃薯交售任务，需支付的土地流转费等用产生的利息。
贷款贴息期限为2023年3月1日至10月31日，贷款贴息补助期限不超过8个月。</t>
  </si>
  <si>
    <t>马铃薯种苗繁育基地及种薯绿色基地建设项目</t>
  </si>
  <si>
    <t>项目主要有集华农业具体负责实施，项目总投资6800万元，其中衔接资金投入2000万元，项目主要建设内容为：
1.项目生产设备购置、苗盘架设、购买生产资料等，补助资金345万元。
2.新建商品薯繁育基地3处共20000亩，每亩补助145元，补助资金305万元。
3.新建5万平米玻璃温室大棚补助资金1110万元。</t>
  </si>
  <si>
    <t xml:space="preserve">农业
农村局
（乡村振兴股）
</t>
  </si>
  <si>
    <t>支持粮食生产</t>
  </si>
  <si>
    <t>各镇、村</t>
  </si>
  <si>
    <t>对种植小麦的经营主体，每亩给与35.98元的补贴，2023年发放补贴面积277915.17亩，补助资金1000万元。</t>
  </si>
  <si>
    <t>各镇</t>
  </si>
  <si>
    <t>农业保险补助</t>
  </si>
  <si>
    <t>民乐县按照“能保尽保、愿保必保”的原则和“对有投保意愿脱贫户和边缘户的主要增收产业全覆盖”要求，为有投保意愿的农户全面落实种养产业综合保险，确保脱贫户和监测户全覆盖，提供稳定增收的保障。2023年农业保险县级配套资金600万元。</t>
  </si>
  <si>
    <t>脱贫助力贷2023年2月到期，需贴息资金5.6万元；扶贫小额信贷需贴息资金177.3万元，脱贫人口小额信贷在持续发放中，预测至2023年末发放2360笔，余额11800万元，需贴息资金510.1万元。</t>
  </si>
  <si>
    <t>发展庭院经济</t>
  </si>
  <si>
    <t>1.19个脱贫村每个村扶持5户庭院经济发展好的脱贫户，以点带面带动脱贫户发展庭院经济，每户奖补2000元，共计奖补19万元；
 2.选择6家对乡村旅游、特色农业带动强的休闲农业、休闲农家乐、小作坊进行补助，且每个主体联农带农在5户以上，每个主体补助5万元。</t>
  </si>
  <si>
    <t>民乐县2023年农产品产地冷藏保鲜设施建设项目</t>
  </si>
  <si>
    <t>2023.5-2023.12</t>
  </si>
  <si>
    <t>马铃薯通风贮藏库:3立方米容积折合1吨储藏能力。新建100吨通风贮藏库补助资金4万元，每增加100吨储藏能力增加补助资金3万元。
机械冷库:5立方米容积折合1吨储藏能力。新建100吨机械冷库补助资金9万元，每增加100吨储藏能力增加补助资金7万元。
　　1.民乐县晶国种植专业合作社建成机械冷库6000立方米，储藏量1200吨，补助资金86万元；
  2.甘肃兴铭瑞农林科技有限公司建成机械冷库7000立方米，储藏量1400吨，补助资金100万元；
  3.六坝农云富种植专业合作社建成机械冷库1500立方米，储藏量300吨，补助资金23万元；
  4.甘肃广浔智慧物流产业发展有限公司建成机械冷库23000立方米，储藏量4600吨，补助资金324万元；
  5.民乐县禾雨田农业专业合作社建成马铃薯通风贮藏库2100立方米，储藏量700吨，补助资金22万元；
  6.民乐县盛源种植专业合作社建成马铃薯通风贮藏库5589立方米，储藏量1800吨，补助资金55万元；
  7.民乐县锦沣盈家庭农场建成马铃薯通风贮藏库600立方米，储藏量200吨，补助资金7万元；8.民乐县炜雄种植专业合作社建成马铃薯通风贮藏库7600立方米，储藏量2500吨，补助资金76万元。共补助金额693万元。</t>
  </si>
  <si>
    <t>农业产业股</t>
  </si>
  <si>
    <t>发展新型农村集体经济</t>
  </si>
  <si>
    <t>重点以省市级乡村示范村及公司化运营试点村壮大村集体项目资金，由村集体选择经营能力好、联农带农强的农业企业或农民合作社，按不低于5%收取收益分红，用于壮大村集体经济。分别为三堡镇三堡村、永固镇南关村、南古镇城南村、洪水镇上柴村，分别投入资金70万元，共计280万元。</t>
  </si>
  <si>
    <t>组织部</t>
  </si>
  <si>
    <t>三堡镇 
三堡村       永固镇
南关村       南古镇
城南村       洪水镇
上柴村</t>
  </si>
  <si>
    <t>支持食用菌产业发展</t>
  </si>
  <si>
    <t>用于民乐县恒瑞食用菌有限责任公司、张掖市鸿远农林牧开发有限责任公司食用菌钢架大提升改造、购买电缆水泵、电机，购买原材料麸皮、木屑、遮阳网、保温棉被等。</t>
  </si>
  <si>
    <t xml:space="preserve">农业农村局
</t>
  </si>
  <si>
    <t>产业配套的灌溉设施建设</t>
  </si>
  <si>
    <t>三堡镇
下吾旗村
展庄村
陈庄村
南丰镇 
黑山村
顺化镇
列四坝村
顺化堡村
上天乐村
洪水镇
费寨村
单庄村
烧房村
丰乐镇
何庄村
南古镇
马蹄村
毛城村
甘店村
永固镇
滕庄村                  民联镇
雷台村
刘兴村
龙山村 
太和村                          新天镇
闫户村           二寨村</t>
  </si>
  <si>
    <t xml:space="preserve">对全县2023年渠系建设，每公里补助18万元。其中：
1.三堡镇：（1）下吾旗村1.2公里，补助资金21.6万元，（2）展庄村0.8公里，补助资金14.4万元（3）陈庄1.3公里，补助资金23.4万元。
2.顺化镇：（1）列四坝村渠系建设1.5公里，每公里18万元，补助资金27万元；闸口3个，补助资金2万元，涵管架设600米，补助资金7万元，桥2座，补助资金10万元，共补助资金46万元。（2） 顺化堡村1.38公里，每公里补助18万元，补助资金24.84万元。（3）下天乐1.4公里，上天乐0.9公里，补助资金41.4万元。
3、六坝镇五坝村0.55公里，补助资金9.9万元。
4.南丰镇：（1）张家沟湾村1.1公里，补助资金19.8万元；（2）黑山村0.8公里，补助资金14.4万元；
5.新天镇：（1）闫户村大庄组修建渠系2.8公里，每公里补助18万元，补助资金50.4万元，对口闸20个，桥3座，补助资金8万元。燕娃地修建渠系1.65公里 ，补助资金29.7万元。（2）二寨村1.8公里，补助资金32.4万元。
6.洪水镇：（1）费寨村新建干一斗斗渠2.6公里，补助资金46.8万元，（2）单庄村1.65公里，补助资金29.7万元，（3）烧坊村1.4公里，补助资金27万元，（4）下柴村0.4公里，补助资金7.2万元。
7.南古镇：（1）马蹄村2.4公里，补助资金43.2万元.（2）毛城村1.2公里，补助资金21.6万元，（3）甘店村2.6公里，补助资金46.8万元。
8.民联镇：（1）雷台村1公里，补助资金18万元，（2）刘兴村0.4万元，补助资金7.2万元，(3)龙山村0.6公里，补助资金10.8万元。（4）太和村3.23公里，补助资金58.1万元。
9.永固镇西村-滕庄八支3公里，补助资金54万元。
</t>
  </si>
  <si>
    <t xml:space="preserve">三堡镇
南丰镇   
顺化镇
洪水镇   
 丰乐镇   
南古镇  
永固镇  
新天镇
民联镇 </t>
  </si>
  <si>
    <t>三堡镇
下吾旗村
展庄村
陈庄村
南丰镇 
黑山村
顺化镇
列四坝村
顺化堡村
上天乐村
洪水镇
费寨村
单庄村
烧房村
南古镇
马蹄村
毛城村
甘店村
永固镇
滕庄村                  民联镇
雷台村
刘兴村
龙山村 
太和村                          新天镇
闫户村           二寨村</t>
  </si>
  <si>
    <t>益民东干二十支改建工程</t>
  </si>
  <si>
    <t>六坝镇   五庄村</t>
  </si>
  <si>
    <t>改建渠道2.998公里，各类建筑物16座（沉砂池1座、水闸7座、车桥8座）。</t>
  </si>
  <si>
    <t>六坝镇</t>
  </si>
  <si>
    <t>省级乡村示范村建设</t>
  </si>
  <si>
    <t>对全县8个省市级乡村建设示范村按照省级3大类（基础设施建设、基本公共服务、乡村治理和精神文明建设）23项指标创建补齐短板弱项，补助资金800万元。（新天镇韩营120万元，杏园80万元，南古镇城南村、城东村、马蹄村，新天镇吴油村，三堡镇新庄村、何家沟村每村100万元）资金用于村组道路建设，水、电、路、网、亮化、路灯架设等基础设施建设项目（乡村建设实施方案的前12项可用）。</t>
  </si>
  <si>
    <t>3个镇</t>
  </si>
  <si>
    <t>8个村</t>
  </si>
  <si>
    <t>人居环境整治及垃圾中转站维修</t>
  </si>
  <si>
    <t>1.对全县10个镇所辖行政村人居环境整治及垃圾中转站维修。其中新天镇、南古镇、洪水镇、三堡镇、六坝镇、民联镇、南丰镇每镇补助30万元；永固镇、顺化镇、丰乐镇每镇补助20万元，共补助资金270万元。（清理农村生活垃圾、清理村内生活垃圾、清理畜禽养殖粪污等农业生产废弃物、清理室内外卫生、清理乱堆乱放乱搭建、清理废弃房屋和残垣断壁、清理农村河道卫生、清理农村道路沿线卫生和改变影响农村人居环境的不良习惯）及完善农村环境卫生治理建设。）2.对顺化镇张宋村人居环境整治、村内绿化及垃圾中转站维修，补助资金15万元。3.对洪水镇洪水镇红石湾村人居环境整治、村内绿化及垃圾中转站维修，补助资金5万元。</t>
  </si>
  <si>
    <t>10个镇</t>
  </si>
  <si>
    <t>172个村</t>
  </si>
  <si>
    <t>道路建设</t>
  </si>
  <si>
    <t>南古镇
创业村</t>
  </si>
  <si>
    <t>南古镇创业村安排495万元（其中中央资金395万元，省级资金100万元）用于修建村道路5.26公里，路面宽6米，两侧各25厘米的硬化路肩。</t>
  </si>
  <si>
    <t>发改局</t>
  </si>
  <si>
    <t>交通局</t>
  </si>
  <si>
    <t>“巾帼家美积分超市”建设补助</t>
  </si>
  <si>
    <t>计划新建8个“巾帼家美积分超市”，按照每个超市1万元建设经费标准，8个新建“巾帼家美积分超市”需资金8万元；对已建成运行的44个积分超市进行货品补充运营，按照每个“巾帼家美积分超市”0.5万元补货运行经费标准，需资金22万元。</t>
  </si>
  <si>
    <t>县妇联</t>
  </si>
  <si>
    <t>六坝镇示范镇共同富裕</t>
  </si>
  <si>
    <t>一、产业发展
1.产业配套的灌溉设施建设：六坝镇2023年渠系建设合计12.32公里，每公里补助18万元，共计投入资金222万元.其中：1.王官村3.2公里，补助资金57.6万元，2.海潮坝村2.17公里，补助资金39万元，3.韩武村1.04公里，补助资金18.8万元，4、五庄村1.3公里，补助资金23.4万，5、西上坝村2.01公里，补助资金36.2万元，6、北滩村2.6公里，补助资金47万元。
2.戈壁特色林果基地灌溉设施建设：投资45.3万元用于戈壁特色林果基地3.86公里灌溉设施建设。其中：1.架设直径De160mmPE100管4078m；2.安装多功能双向给水栓129套；3.安装PVC-U平口球阀258个。
二、基础设施建设
31.道路维修：投资57万元，用于集镇道路15.066KM、1.38KM迎宾路进行路面、路肩等附属设施维修维护。
4.路灯架设：投资30万元集镇沿街架设路灯195盏。
5.人饮工程管网建设：投资60万元，改造六坝镇人饮工程管网1.4公里。
6.人行道铺设：投资51.5万元，用于集镇主要路段两侧人行道场地平整、砂石垫层、铺设渗水砖及路沿石等。
7.农产品交易市场：投资11万元，用于六坝镇农产品交易市场4536㎡场地平整。
三、乡村建设及乡村治理
8.集镇农房改造提升项目：投资503.2万元用于集镇丰六路两侧改造农房61户，其中：拆除农房6户，改造农房55户，偏房改造63间。
9.人居环境整治项目：投资20万元用于集镇区域范围内的环境卫生综合整治。</t>
  </si>
  <si>
    <t>六坝镇  六坝村</t>
  </si>
  <si>
    <t>丰乐镇何庄村人居环境整治及基础设施建设</t>
  </si>
  <si>
    <t>2023.9-2023.11</t>
  </si>
  <si>
    <t>丰乐镇何庄村</t>
  </si>
  <si>
    <t>架设路灯58盏，维修路灯1批，补助资金11.5万元：硬化道路1512平方米，补助资金17.3万元：村内美化绿化栽植苗木295棵，补助资金6万元：修建垃圾中转站一处，补助租金4.5万元；人行道铺设420平方米，补助资金4.3万元。村内人居环境整治，补助资金4.4万元。合计补助资金48万元。</t>
  </si>
  <si>
    <t>丰乐镇</t>
  </si>
  <si>
    <t>丰乐镇                何庄村</t>
  </si>
  <si>
    <t>民乐县水资源优化配置骨干灌溉水网项目（二期）</t>
  </si>
  <si>
    <t>2023年5月至2023年11月</t>
  </si>
  <si>
    <t>洪水镇老号村、友爱村、上柴村、下柴村、红石湾村</t>
  </si>
  <si>
    <t>1.在山城河沿岸埋设管道8.1公里，配套建筑物28座；                                                                                                                                                                                                                                                     2.在小堵麻十五支新建渠道110米,引水涵管12米，配套建筑物3座</t>
  </si>
  <si>
    <t>民乐县水务局</t>
  </si>
  <si>
    <t>民乐县建设管理站</t>
  </si>
  <si>
    <t>民乐县民联农村供水保障工程</t>
  </si>
  <si>
    <t>2022.2-2022.7</t>
  </si>
  <si>
    <t>民联镇、六坝镇</t>
  </si>
  <si>
    <t xml:space="preserve"> 新建水厂1处，200立方米蓄水池2座、砼闸阀控制室1座、减压池5座、检查井18座，安装消毒设施1套，自控设施1套。埋设输配水管道32.18公里。</t>
  </si>
  <si>
    <t>民乐县农村供水服务保障中心</t>
  </si>
  <si>
    <t>民乐县2023年农村供水水源维修工程</t>
  </si>
  <si>
    <t>改建</t>
  </si>
  <si>
    <t>南古镇柳谷、左卫，洪水镇山城，南丰镇何庄，杨圈，六坝镇五庄，三堡镇何家沟</t>
  </si>
  <si>
    <t>维修截引3处，更换深井泵3台，改建管道3.86公里。</t>
  </si>
  <si>
    <t>民乐县2023年农村供水管网改建工程</t>
  </si>
  <si>
    <t>顺化宗寨、油坊，三堡彭庄组，六坝镇东上坝一、二组，六坝镇金山小林场组，丰乐镇易湾村</t>
  </si>
  <si>
    <t>改建各类管道25.98km,检查井18座。</t>
  </si>
  <si>
    <t>易地扶贫搬迁点（圆梦苑社区）人居环境整治</t>
  </si>
  <si>
    <t>圆梦苑社区</t>
  </si>
  <si>
    <t>用于易地扶贫搬迁点（圆梦苑社区）人居环境整治、购置环卫设施等。</t>
  </si>
  <si>
    <t>（1）民乐县锯条山林场管护用房改建540平米。补助资金80万元。</t>
  </si>
  <si>
    <t>民乐县
锯条山林场</t>
  </si>
  <si>
    <t>民乐县“3 区 3 镇 30 村”乡村建设污水管网项目（一期）（南古镇污水处理厂工程）</t>
  </si>
  <si>
    <t>南古镇</t>
  </si>
  <si>
    <t>污水处理规模为 1500m3/d，综合总变化系数 Kz=2.37；本工程新设污水处理厂土建设施及运行设备安装均按远期规模 1500m3/d 进行设计，一次性建成。</t>
  </si>
  <si>
    <t>技能培训</t>
  </si>
  <si>
    <t>县农村经营指导站</t>
  </si>
  <si>
    <t>1.开展对、县级以上示范性合作社带头人、全县农头企业业务骨干进行业务培训，培训人数300人。
2.开展对现代农民技能培训（新型经营主体带头人、种养殖大户及致富能人、返乡创业大学生、家庭农场创办人、产业致富带头人、高素质农民，）培训人数1200人。3.依托一禾高素质农民培训中心，打造人才培训示范点，甘肃苗琳薯业有限公司打造乡村产业建设培训示范点各1个，每个补助资金10万元</t>
  </si>
  <si>
    <t>县经营指导站</t>
  </si>
  <si>
    <t>就业帮扶项目</t>
  </si>
  <si>
    <t>我县脱贫劳动力外出务工人员4404名，其中跨省务工3511人，省内跨县域务工893名，计划为1404名跨省务工脱贫劳动力（检测对象）按600元/人标准发放一次性交通补助84.24万元，为2017名跨省外出务工脱贫劳动力（检测对象）按200元/人标准预拨交通补助42.14万元，为357名省内县外务工脱贫劳动力（检测对象）按300元/人标准发放一次性交通补助10.71万元，为536名省内县外务工脱贫劳动力（检测对象）按100元/人标准预拨交通补助5.36万元，共计142.45万元。</t>
  </si>
  <si>
    <t>县组织部</t>
  </si>
  <si>
    <t>举办农业种植技术专题培训班等主题班次26期，开展乡村“五支队伍”培训工作，完成村“两委”干部、农业企业负责人、专业合作社成员、家庭农场主、种养殖大户、产业致富带头人等实用人才培训1700多人</t>
  </si>
  <si>
    <t>县乡村振兴学院</t>
  </si>
  <si>
    <t>1.鼓励引导脱贫劳动力（含监测帮扶对象）外出务工就业，对跨省务工稳定就业3个月以上的脱贫劳动力（含监测帮扶对象）发放一次性交通补助600元/人，计划补助600人，需补助资金36万元。对省内稳定就业3个月以上的脱贫劳动力（含监测帮扶对象）发放一次性交通补助300元/人，计划补助1000人，需补助资金30万元.
2.鼓励乡村就业工厂（帮扶车间）积极吸纳脱贫劳动力（含监测帮扶对象）稳定就业，对吸纳脱贫劳动力（含监测帮扶对象）稳定就业6个月，按照3000元/人标准给予乡村就业工厂（帮扶车间）就业奖补，计划乡村就业工厂（帮扶车间）稳定吸纳200脱贫劳动力（监测对象）稳定就业，需补助资金60万元。                              
3.为2020年新增的222个公益性岗位人员，按500元/人每月的标准给予补助，计划发放12个月补助资金133.2万元，其中由省级乡村公益岗位就业补助资金补助66.6万元，剩余66.6万元由财政衔接推进乡村振兴补助资金列支。
4.为2020年疫情防控期间新增172个临时性公益性岗位人员（2023年7月转为创稳网格员），按500元/人每月的标准给予补助，计划发放12个月补助资金103.2万元。</t>
  </si>
  <si>
    <t>全县文化振兴赋能乡村振兴专题培训班</t>
  </si>
  <si>
    <t>县委宣传部</t>
  </si>
  <si>
    <t>一、全县乡风文明培训班222人，其中：1.各镇业务文化和宣传专干1名（共10名）；2.全县172个行政村文书、妇联主席和五星文明示范户或道德模范代表1名（共172名）；3.各社区业务文化和宣传专干1名和五星文明示范户或道德模范代表1名（共40名）。二、全县精神文明建设培训班（共210人）1.各镇新时代文明实践所负责人（10人）；2.全县172个行政村和14个社区新时代文明实践站负责人及文化文艺骨干（200人）；</t>
  </si>
  <si>
    <t>宣传部</t>
  </si>
  <si>
    <t>雨露计划</t>
  </si>
  <si>
    <t>2023年预计全年发放“两后生”709人，每人补助3000元。（春季1500元，秋季1500元），共计补助资金212.9万元</t>
  </si>
  <si>
    <t>易地扶贫搬迁贷款贴息</t>
  </si>
  <si>
    <t>易地扶贫搬迁贷款贴息639万元。</t>
  </si>
  <si>
    <t>农投公司</t>
  </si>
  <si>
    <t>主要用于帮扶项目的规划编制、项目评估、论证、招投标、监理、检查验收、公示公告、成果宣传、档案管理、乡村振兴与脱贫攻坚有效衔接相关资料印刷、资金管理相关的经费开支。</t>
  </si>
  <si>
    <t>附件：</t>
  </si>
  <si>
    <t>民乐县2022年中央财政衔接推进乡村振兴补助资金项目计划表</t>
  </si>
  <si>
    <t>省级资金</t>
  </si>
  <si>
    <t>受益户数 （万户）</t>
  </si>
  <si>
    <t>受益人口数（万人）</t>
  </si>
  <si>
    <t>一、产业发展</t>
  </si>
  <si>
    <t>小型农田水利设施建设</t>
  </si>
  <si>
    <t>太和村 高寨村
张家沟湾村
炒面庄村 下吾旗村        松树村 土城村       闫户村 杏园村      王官村 新民村       双营村</t>
  </si>
  <si>
    <t xml:space="preserve">1.渠系建设28.45公里，每公里补助18万元，补助资金512.1万元。其中：民联镇太和村3公里，高寨村3公里，南丰镇张家沟湾村1.3公里，炒面庄村2.8公里，三堡镇下吾旗村1.2公里。顺化镇松树村渠系建设3.7公里，土城村渠系建设1.75公里， 新天镇闫户村大庄组3.2公里，杏园村0.5公里， 六坝镇王官村2.8公里，新民村2.8公里，丰乐镇双营村2.4公里，                                      </t>
  </si>
  <si>
    <t>实施高效节水，改善灌溉条件，增加灌溉面积，提高农民收入。</t>
  </si>
  <si>
    <t>太和村 高寨村张家沟湾村
炒面庄村
下吾旗村
松树村 土城村 闫户村 杏园村王官村 新民村双营村</t>
  </si>
  <si>
    <t>高标准农田及配套基础设施建设</t>
  </si>
  <si>
    <t>2022.1-2022.12</t>
  </si>
  <si>
    <t>马庄村     二寨村       何庄村    田庄村      左卫营村   景会村       西朱村</t>
  </si>
  <si>
    <r>
      <rPr>
        <sz val="12"/>
        <rFont val="仿宋"/>
        <charset val="134"/>
      </rPr>
      <t>新建蓄水池7座17.6万m</t>
    </r>
    <r>
      <rPr>
        <sz val="12"/>
        <rFont val="宋体"/>
        <charset val="134"/>
      </rPr>
      <t>³</t>
    </r>
    <r>
      <rPr>
        <sz val="12"/>
        <rFont val="仿宋"/>
        <charset val="134"/>
      </rPr>
      <t>，每立方米补助40元，其中新天镇马庄村1座2.2万m</t>
    </r>
    <r>
      <rPr>
        <sz val="12"/>
        <rFont val="宋体"/>
        <charset val="134"/>
      </rPr>
      <t>³</t>
    </r>
    <r>
      <rPr>
        <sz val="12"/>
        <rFont val="仿宋"/>
        <charset val="134"/>
      </rPr>
      <t>、二寨村1座2万m</t>
    </r>
    <r>
      <rPr>
        <sz val="12"/>
        <rFont val="宋体"/>
        <charset val="134"/>
      </rPr>
      <t>³</t>
    </r>
    <r>
      <rPr>
        <sz val="12"/>
        <rFont val="仿宋"/>
        <charset val="134"/>
      </rPr>
      <t>；南古镇何庄村1座2.5万m</t>
    </r>
    <r>
      <rPr>
        <sz val="12"/>
        <rFont val="宋体"/>
        <charset val="134"/>
      </rPr>
      <t>³</t>
    </r>
    <r>
      <rPr>
        <sz val="12"/>
        <rFont val="仿宋"/>
        <charset val="134"/>
      </rPr>
      <t>、田庄村1座3万m</t>
    </r>
    <r>
      <rPr>
        <sz val="12"/>
        <rFont val="宋体"/>
        <charset val="134"/>
      </rPr>
      <t>³</t>
    </r>
    <r>
      <rPr>
        <sz val="12"/>
        <rFont val="仿宋"/>
        <charset val="134"/>
      </rPr>
      <t>、左卫营村1座1.7万m</t>
    </r>
    <r>
      <rPr>
        <sz val="12"/>
        <rFont val="宋体"/>
        <charset val="134"/>
      </rPr>
      <t>³</t>
    </r>
    <r>
      <rPr>
        <sz val="12"/>
        <rFont val="仿宋"/>
        <charset val="134"/>
      </rPr>
      <t>、景会村1座1.5万m</t>
    </r>
    <r>
      <rPr>
        <sz val="12"/>
        <rFont val="宋体"/>
        <charset val="134"/>
      </rPr>
      <t>³</t>
    </r>
    <r>
      <rPr>
        <sz val="12"/>
        <rFont val="仿宋"/>
        <charset val="134"/>
      </rPr>
      <t>、西朱村1座4.7万m</t>
    </r>
    <r>
      <rPr>
        <sz val="12"/>
        <rFont val="宋体"/>
        <charset val="134"/>
      </rPr>
      <t>³</t>
    </r>
    <r>
      <rPr>
        <sz val="12"/>
        <rFont val="仿宋"/>
        <charset val="134"/>
      </rPr>
      <t>；</t>
    </r>
  </si>
  <si>
    <t>改善农业基础设施和村水利基础设施，提高土地利用率增加农民种植业收入。</t>
  </si>
  <si>
    <t>县农业综合开发服务中心</t>
  </si>
  <si>
    <t>三堡村    韩庄村
王官村   五坝村（刘王庄组）  
 五庄村（洋湖滩）        闫户村    城东村      城南村    东朱村      上花园村 下花园村     柳谷村</t>
  </si>
  <si>
    <r>
      <rPr>
        <sz val="12"/>
        <rFont val="仿宋"/>
        <charset val="134"/>
      </rPr>
      <t>新建蓄水池12座34.5万m</t>
    </r>
    <r>
      <rPr>
        <sz val="12"/>
        <rFont val="宋体"/>
        <charset val="134"/>
      </rPr>
      <t>³</t>
    </r>
    <r>
      <rPr>
        <sz val="12"/>
        <rFont val="仿宋"/>
        <charset val="134"/>
      </rPr>
      <t>，每立方米补助40元，其中三堡镇三堡村1座4万m、韩庄村1座1万m；六坝镇王官村1座3.7万m</t>
    </r>
    <r>
      <rPr>
        <sz val="12"/>
        <rFont val="宋体"/>
        <charset val="134"/>
      </rPr>
      <t>³</t>
    </r>
    <r>
      <rPr>
        <sz val="12"/>
        <rFont val="仿宋"/>
        <charset val="134"/>
      </rPr>
      <t>、五坝村刘王庄组1座3万m</t>
    </r>
    <r>
      <rPr>
        <sz val="12"/>
        <rFont val="宋体"/>
        <charset val="134"/>
      </rPr>
      <t>³</t>
    </r>
    <r>
      <rPr>
        <sz val="12"/>
        <rFont val="仿宋"/>
        <charset val="134"/>
      </rPr>
      <t>、五庄村（洋湖滩组）1座1万m</t>
    </r>
    <r>
      <rPr>
        <sz val="12"/>
        <rFont val="宋体"/>
        <charset val="134"/>
      </rPr>
      <t>³</t>
    </r>
    <r>
      <rPr>
        <sz val="12"/>
        <rFont val="仿宋"/>
        <charset val="134"/>
      </rPr>
      <t>；新天镇闫户村2座7万m</t>
    </r>
    <r>
      <rPr>
        <sz val="12"/>
        <rFont val="宋体"/>
        <charset val="134"/>
      </rPr>
      <t>³</t>
    </r>
    <r>
      <rPr>
        <sz val="12"/>
        <rFont val="仿宋"/>
        <charset val="134"/>
      </rPr>
      <t>、南古镇（城东、城南、东朱）2座6万m</t>
    </r>
    <r>
      <rPr>
        <sz val="12"/>
        <rFont val="宋体"/>
        <charset val="134"/>
      </rPr>
      <t>³</t>
    </r>
    <r>
      <rPr>
        <sz val="12"/>
        <rFont val="仿宋"/>
        <charset val="134"/>
      </rPr>
      <t>、上花园村1座3.5万m</t>
    </r>
    <r>
      <rPr>
        <sz val="12"/>
        <rFont val="宋体"/>
        <charset val="134"/>
      </rPr>
      <t>³</t>
    </r>
    <r>
      <rPr>
        <sz val="12"/>
        <rFont val="仿宋"/>
        <charset val="134"/>
      </rPr>
      <t>、下花园村1座2.8万m</t>
    </r>
    <r>
      <rPr>
        <sz val="12"/>
        <rFont val="宋体"/>
        <charset val="134"/>
      </rPr>
      <t>³</t>
    </r>
    <r>
      <rPr>
        <sz val="12"/>
        <rFont val="仿宋"/>
        <charset val="134"/>
      </rPr>
      <t>、柳谷村1座2.5万m</t>
    </r>
    <r>
      <rPr>
        <sz val="12"/>
        <rFont val="宋体"/>
        <charset val="134"/>
      </rPr>
      <t>³</t>
    </r>
    <r>
      <rPr>
        <sz val="12"/>
        <rFont val="仿宋"/>
        <charset val="134"/>
      </rPr>
      <t>。</t>
    </r>
  </si>
  <si>
    <t>三堡村   韩庄村
王官村  五坝村（刘王庄组）          五庄村（洋湖滩）           曹营村   涌泉村             闫户村   城东村           城南村   东朱村                上花园村 下花园村                柳谷村</t>
  </si>
  <si>
    <t>配套蓄水池输电线路13.4公里，每公里补助17万元。其中：三堡镇三堡村0.9千米、韩庄村1千米；六坝镇王官村0.9千米、五坝村刘王庄组0.8千米、五庄村（洋湖滩）1千米；顺化镇曹营村1千米、涌泉村2.2千米；新天镇闫户村1.16千米、南古镇城东、城南、东朱0.6千米、上花园村1.17千米、下花园村1.17千米、柳谷村1.5千米。</t>
  </si>
  <si>
    <t>人饮工程提标改造</t>
  </si>
  <si>
    <t>三堡镇三堡村</t>
  </si>
  <si>
    <r>
      <rPr>
        <sz val="12"/>
        <rFont val="仿宋"/>
        <charset val="134"/>
      </rPr>
      <t>新建</t>
    </r>
    <r>
      <rPr>
        <sz val="12"/>
        <color theme="1"/>
        <rFont val="仿宋"/>
        <charset val="134"/>
      </rPr>
      <t>200立方人饮蓄水池1座，改造供水管网10公里，配套架设蓝牙智能水表300个。</t>
    </r>
  </si>
  <si>
    <t>三堡镇</t>
  </si>
  <si>
    <t>三堡村</t>
  </si>
  <si>
    <t>红石湾蓄水池建设</t>
  </si>
  <si>
    <t>红石湾村</t>
  </si>
  <si>
    <r>
      <rPr>
        <sz val="12"/>
        <rFont val="仿宋"/>
        <charset val="134"/>
      </rPr>
      <t>红石湾村新建蓄水池1座1万m</t>
    </r>
    <r>
      <rPr>
        <sz val="12"/>
        <rFont val="宋体"/>
        <charset val="134"/>
      </rPr>
      <t>³</t>
    </r>
    <r>
      <rPr>
        <sz val="12"/>
        <rFont val="仿宋"/>
        <charset val="134"/>
      </rPr>
      <t>，每立方补助40元。</t>
    </r>
  </si>
  <si>
    <t>洪水镇</t>
  </si>
  <si>
    <t>农产品品牌建设</t>
  </si>
  <si>
    <t>镇、村</t>
  </si>
  <si>
    <t>被新评定为中国驰名商标、有机农产品、绿色食品认证的企业或专业合作社，分别一次性奖励20万元、10万元、3万元；对获得地理标志保护产品（地理标志商标）称号的企业或专业合作社一次性奖励20万元（同一项产品在同一年度获得多项称号的以最高奖额为准）；新入选“甘味”企业商标品牌目录的经营主体，1个品牌奖励5万元。</t>
  </si>
  <si>
    <t>通过发展农业品牌，进一步推广先进科学技术，提高农业发展的科技含量，鼓励企业或合作社 做强做大，促进现代农业建设。</t>
  </si>
  <si>
    <t>农村基础设施建设
（产业路硬化）</t>
  </si>
  <si>
    <t>洪水镇李尤村</t>
  </si>
  <si>
    <t>对冷藏库至里仁村通村路之间、冷藏库至引益入潼渠及冷藏库3.2公里道路硬化，每公里补助50万元。</t>
  </si>
  <si>
    <t>改善农田基础设施建设，带动当地产业的发展。</t>
  </si>
  <si>
    <t>李尤村</t>
  </si>
  <si>
    <t>集贸市场建设</t>
  </si>
  <si>
    <t>修建1万平米集贸市场1处，配套管理用房，钢架拱棚等设施。</t>
  </si>
  <si>
    <t>加快农产品流通，购物环境得到进一步改善，市场管理手段进一步提升，提高农户的生活质量。</t>
  </si>
  <si>
    <t>改扩建农畜产品交易市场</t>
  </si>
  <si>
    <t>新天镇韩营村</t>
  </si>
  <si>
    <r>
      <rPr>
        <sz val="12"/>
        <rFont val="仿宋"/>
        <charset val="134"/>
      </rPr>
      <t>改扩建农畜产品交易市场</t>
    </r>
    <r>
      <rPr>
        <sz val="12"/>
        <color theme="1"/>
        <rFont val="仿宋"/>
        <charset val="134"/>
      </rPr>
      <t>1座，配套附属设施</t>
    </r>
  </si>
  <si>
    <t>加快农产品流通，提高农户的生活质量。</t>
  </si>
  <si>
    <t>新天镇</t>
  </si>
  <si>
    <t>韩营村</t>
  </si>
  <si>
    <t>集镇农贸市场建设项目</t>
  </si>
  <si>
    <t>新建约6000平米的农贸市场1个</t>
  </si>
  <si>
    <t>为农贸产品的买卖提供场所，充分发挥集镇的优势，提升镇域经济效益。</t>
  </si>
  <si>
    <t>新建通村路1.5公里，每公里补助40万元。</t>
  </si>
  <si>
    <t>进一步夯实交通运输脱贫攻坚成果，提升我县农村道路安全管理水平，巩固交通建设基础，为全县农业农村现代化提供更好的交通运输服务保障。</t>
  </si>
  <si>
    <t>二、乡村建设及人居环境整治</t>
  </si>
  <si>
    <t>张连庄村</t>
  </si>
  <si>
    <t>硬化断头路1公里，每公里补助40.5万元，更换入户自来水管道13公里，每公里补助1.5万元。</t>
  </si>
  <si>
    <t>进一步巩固脱贫攻坚成果，保障群众饮水安全，切实解决群众日常生活饮水困难问题。</t>
  </si>
  <si>
    <t>南丰镇</t>
  </si>
  <si>
    <t>村组道路硬化</t>
  </si>
  <si>
    <t>六坝镇四坝村</t>
  </si>
  <si>
    <t>硬化村内断头道路1公里（四坝至四堡），补助资金40万元。</t>
  </si>
  <si>
    <t>进一步改善交通条件。</t>
  </si>
  <si>
    <t>四坝村</t>
  </si>
  <si>
    <t>道路提升改造</t>
  </si>
  <si>
    <r>
      <rPr>
        <sz val="12"/>
        <rFont val="仿宋"/>
        <charset val="134"/>
      </rPr>
      <t>将韩营东与</t>
    </r>
    <r>
      <rPr>
        <sz val="12"/>
        <color theme="1"/>
        <rFont val="仿宋"/>
        <charset val="134"/>
      </rPr>
      <t>S236链接，建设集镇北环线，改造集镇道路2.5公里，在沿街铺设人行道5公里</t>
    </r>
  </si>
  <si>
    <t>完善集镇基础设施条件，改善交通条件，提高群众生活质量。</t>
  </si>
  <si>
    <t>人行道建设</t>
  </si>
  <si>
    <r>
      <rPr>
        <sz val="12"/>
        <rFont val="仿宋"/>
        <charset val="134"/>
      </rPr>
      <t>新天镇</t>
    </r>
    <r>
      <rPr>
        <sz val="10.5"/>
        <color theme="1"/>
        <rFont val="仿宋"/>
        <charset val="134"/>
      </rPr>
      <t>杏园村</t>
    </r>
  </si>
  <si>
    <r>
      <rPr>
        <sz val="12"/>
        <rFont val="仿宋"/>
        <charset val="134"/>
      </rPr>
      <t>1000</t>
    </r>
    <r>
      <rPr>
        <sz val="12"/>
        <color theme="1"/>
        <rFont val="仿宋"/>
        <charset val="134"/>
      </rPr>
      <t>米主干道两侧改建人行道。全村共3000米巷道两侧花池修整围栏及人行道改建</t>
    </r>
  </si>
  <si>
    <t>完善村级基础设施条件，改善人居环境，提高群众生活质量。</t>
  </si>
  <si>
    <t xml:space="preserve"> 杏园村</t>
  </si>
  <si>
    <t>三、就业帮扶项目</t>
  </si>
  <si>
    <t>就业帮扶</t>
  </si>
  <si>
    <t xml:space="preserve">鼓励引导脱贫劳动力（含监测帮扶对象）外出务工就业，对跨省务工稳定就业3个月以上的脱贫劳动力（含监测帮扶对象）发放一次性交通补助600元/人，计划补助230人，需补助资金13.8万元。鼓励各类生产经营主体、乡村就业工厂（帮扶车间）积极吸纳脱贫劳动力（含监测帮扶对象）稳定就业，对新吸纳脱贫劳动力（含监测帮扶对象）稳定就业6个月、12个月的，分别按照1000元/人，2000元/人的标准给予生产经营主体、乡村就业工厂（帮扶车间）补助，计划新吸纳50人，需补助资金5万元。两项共需补助资金18.8万元。                              
</t>
  </si>
  <si>
    <t>引导和鼓励脱贫劳动力（含监测帮扶对象）外出务工就业，拓宽脱贫劳动力（含监测帮扶对象）增收渠道，不断巩固拓展脱贫攻坚成果</t>
  </si>
  <si>
    <t>公益性岗位</t>
  </si>
  <si>
    <t>各镇及工业园区</t>
  </si>
  <si>
    <t>1.为2020年新增的222个公益性岗位人员，按500元/人每月的标准给予补助，计划发放12个月补助资金66.6万元。
2.为2020年疫情防控期间新增172个临时性公益性岗位人员，按500元/人每月的标准给予补助，计划发放12个月补助资金103.2万元。</t>
  </si>
  <si>
    <t>四、教育</t>
  </si>
  <si>
    <t>2022年发放两后生1323人次，其中2021年春季发放592人，每人1500元，发放资金88.8万元，2021年秋季766人，每人1500元，发放资金115.04万元。</t>
  </si>
  <si>
    <t>民乐县2022年省级财政衔接推进乡村振兴补助资金项目计划表</t>
  </si>
  <si>
    <t>沟湾村    西村               烧房村   费寨村            新丰村   黄青村             下柴村   友爱村            高寨村   张明村               黄庄村   河湾村             展庄村 东上坝村                      松树村 上天乐村         涌泉村   刘庄村             三寨村   马庄村                薛寨村   王庄村            上花园村 何庄村           田庄村 左卫营村</t>
  </si>
  <si>
    <t>配套蓄水池输电线路30.88公里，每公里补助17万元。其中：南丰镇沟湾村0.3公里；永固镇西村0.24公里；洪水镇烧房村0.22公里、费寨村1.1公里、新丰村1.8公里、黄青村1.82公里、下柴村0.46公里、友爱村1.15公里；民联镇高寨村3.92公里、张明村0.55公里、黄庄村0.89公里、河湾村0.03公里；三堡镇展庄村2.2公里；六坝镇东上坝村13.6公里、顺化镇松树村0.95公里、上天乐村0.44公里；丰乐镇涌泉村3.57公里、刘庄村1.6公里；新天镇三寨村1公里、马庄村1.4公里、薛寨村1.01公里；南古镇王庄村2.18公里、上花园村1.17公里、何庄村1.01公里、田庄村0.96公里、左卫营村0.11公里</t>
  </si>
  <si>
    <t>张家沟湾村  
滕庄村  八卦村     赵岗村  五庄村
（洋湖滩组）       西上坝村
六坝村  上花园村 下花园村</t>
  </si>
  <si>
    <t>土地整理19163亩，每亩补助400元，其中：南丰镇张家沟湾村3300亩亩；永固镇滕庄村4000亩、八卦村2000亩；六坝镇赵岗村1600亩、五庄村（洋湖滩组）1000亩、西上坝村700亩；六坝村400亩；南古镇上花园村3360亩、下花园村2803亩；</t>
  </si>
  <si>
    <t>南丰镇     永固镇     六坝镇</t>
  </si>
  <si>
    <t>张家沟湾村  
滕庄村 八卦村     赵岗村 五庄村
（洋湖滩组）       西上坝村  
六坝村
上花园村 
下花园村</t>
  </si>
  <si>
    <t>张家沟湾村
滕庄村   八卦村
六坝镇   赵岗村
五庄村（洋湖滩组）西上坝村  
六坝村
上花园村  
下花园村</t>
  </si>
  <si>
    <r>
      <rPr>
        <sz val="12"/>
        <rFont val="仿宋"/>
        <charset val="134"/>
      </rPr>
      <t>新建蓄水池6座15万m</t>
    </r>
    <r>
      <rPr>
        <sz val="12"/>
        <rFont val="宋体"/>
        <charset val="134"/>
      </rPr>
      <t>³</t>
    </r>
    <r>
      <rPr>
        <sz val="12"/>
        <rFont val="仿宋"/>
        <charset val="134"/>
      </rPr>
      <t>，每立方米补助40元，其中南丰镇张家沟湾村1座3万m</t>
    </r>
    <r>
      <rPr>
        <sz val="12"/>
        <rFont val="宋体"/>
        <charset val="134"/>
      </rPr>
      <t>³</t>
    </r>
    <r>
      <rPr>
        <sz val="12"/>
        <rFont val="仿宋"/>
        <charset val="134"/>
      </rPr>
      <t>永固镇滕庄村1座4万m</t>
    </r>
    <r>
      <rPr>
        <sz val="12"/>
        <rFont val="宋体"/>
        <charset val="134"/>
      </rPr>
      <t>³</t>
    </r>
    <r>
      <rPr>
        <sz val="12"/>
        <rFont val="仿宋"/>
        <charset val="134"/>
      </rPr>
      <t>；六坝镇五庄村（洋湖滩组）1座1万m</t>
    </r>
    <r>
      <rPr>
        <sz val="12"/>
        <rFont val="宋体"/>
        <charset val="134"/>
      </rPr>
      <t>³</t>
    </r>
    <r>
      <rPr>
        <sz val="12"/>
        <rFont val="仿宋"/>
        <charset val="134"/>
      </rPr>
      <t>，赵岗1座1万m</t>
    </r>
    <r>
      <rPr>
        <sz val="12"/>
        <rFont val="宋体"/>
        <charset val="134"/>
      </rPr>
      <t>³</t>
    </r>
    <r>
      <rPr>
        <sz val="12"/>
        <rFont val="仿宋"/>
        <charset val="134"/>
      </rPr>
      <t>；南古镇上花园村1座3万m</t>
    </r>
    <r>
      <rPr>
        <sz val="12"/>
        <rFont val="宋体"/>
        <charset val="134"/>
      </rPr>
      <t>³</t>
    </r>
    <r>
      <rPr>
        <sz val="12"/>
        <rFont val="仿宋"/>
        <charset val="134"/>
      </rPr>
      <t>、下花园村1座3万m</t>
    </r>
    <r>
      <rPr>
        <sz val="12"/>
        <rFont val="宋体"/>
        <charset val="134"/>
      </rPr>
      <t>³</t>
    </r>
    <r>
      <rPr>
        <sz val="12"/>
        <rFont val="仿宋"/>
        <charset val="134"/>
      </rPr>
      <t>。</t>
    </r>
  </si>
  <si>
    <t>张家沟湾村
滕庄村 八卦村
六坝镇 赵岗村
五庄村（洋湖滩组）西上坝村  
六坝村
上花园村  
下花园村</t>
  </si>
  <si>
    <t>刘总旗村官网建设</t>
  </si>
  <si>
    <t>刘总旗村</t>
  </si>
  <si>
    <t>修建占地5亩，蓄水量达1万方的蓄水池1座，架设管道约3公里，并配套相关附属设施，浇灌耕地近300亩。</t>
  </si>
  <si>
    <t>进一步夯实农业基础设施，有利于产业结构调整，同时吸引企业带动周边农户发展，增加农民收入。</t>
  </si>
  <si>
    <t>洪水镇刘总旗村</t>
  </si>
  <si>
    <t>人居环境整治及污水处理站新建改建</t>
  </si>
  <si>
    <t>新建续建</t>
  </si>
  <si>
    <t>新天镇           南古镇            三堡镇</t>
  </si>
  <si>
    <t>三堡镇三堡村新建占地3000㎡，日处理100立方米的污水处理站1个，并配套相关设施设备。新天镇韩营村改扩建污水处理站1个，铺设污水管网1.2公里，安装污水处理设备。南古镇城南村改造集镇南北大街污水管网1.2公里，对污水处理厂提标改造。</t>
  </si>
  <si>
    <t>完善村级污水排放基础设施条件，改善人居环境，提高群众生活质量。</t>
  </si>
  <si>
    <t>三堡村         韩营村        城南村</t>
  </si>
  <si>
    <t>民乐县渠系连通小堵麻至海潮坝输水工程</t>
  </si>
  <si>
    <t>2022年</t>
  </si>
  <si>
    <t>新天镇
丰乐镇</t>
  </si>
  <si>
    <t>埋设Φ630mm预制砼涵管5.16公里，渠道1.71公里，建筑物9座。</t>
  </si>
  <si>
    <t>为生态工业园区生态搬迁移移民供水210万立米，保障近期5.6万人的供水保障及周边设施农业的供水用水。</t>
  </si>
  <si>
    <t>县           水务局</t>
  </si>
  <si>
    <t>民乐县水利建设管理站</t>
  </si>
  <si>
    <t>高原夏菜产业</t>
  </si>
  <si>
    <t>打造1万亩高原夏菜（除洋葱）标准化生产基地，对连片种植高原夏菜（除洋葱）1000亩以上的经营主体，每亩生产资料补助200元；</t>
  </si>
  <si>
    <t>推动产业基地化规模式发展，打造特色产业集群，带动周边农户增加收入</t>
  </si>
  <si>
    <t>农产品销售</t>
  </si>
  <si>
    <t>县内马铃薯加工企业</t>
  </si>
  <si>
    <t>与县内马铃薯加工企业签订合同并交售马铃薯的经营主体，每吨补助资金50元。共有经营主体与县内马铃薯加工企业签订订单并交售马铃薯约10万吨，给予农户奖补资金500万元。</t>
  </si>
  <si>
    <t>增长企业的带动能力和市场竞争力，辐射带动马铃薯产业的发展壮大。</t>
  </si>
  <si>
    <t>脱贫助力贷贴息资金38.93万元；扶贫小额信贷贴息资金235.05万元，脱贫人口小额信贷在持续发放中，预测至2022年末需贴息资金393.2万元，以上三项贷款预测共需贴息资金667.18万元。</t>
  </si>
  <si>
    <t>满足脱贫人口小额信贷需求，支持已脱贫户发展生产，增加收入，实现稳步脱贫。</t>
  </si>
  <si>
    <t>县财政局     县农业农村局</t>
  </si>
  <si>
    <t>农商银行 
各镇村</t>
  </si>
  <si>
    <t>马铃薯产业</t>
  </si>
  <si>
    <t>打造2万亩马铃薯脱毒种薯生产基地，对连片种植脱毒种薯500亩以上、且向本县种子管理机构备案的本地企业，每亩生产资料补助170元；</t>
  </si>
  <si>
    <t>推动产业基地化规模是发展，打造特色产业集群，带动周边农户增加收入。</t>
  </si>
  <si>
    <t>养殖基地建设</t>
  </si>
  <si>
    <t>新建扣棚面积达到1500㎡以上，且配套建设粪污无害化处理设施的规模养殖场10个，每个一次性补助10万元。分别为民乐县祥和顺农牧发展有限责任公司、甘肃万物春绿色农牧科技有限公司、甘肃鑫功誉农牧科技开发有公司、甘肃华瑞农业股份有限公司万只羊场、民乐县广丰种植养殖专业合作社、民乐县吕氏海盛农牧专业合作社、张掖祁连雪域农牧科技有限主任公司、民乐县希诺农牧业有限公司、甘肃西黎农业有限公司、民乐县奇祥种植养殖专业合作社、民乐县昌芳种植养殖专业合作社</t>
  </si>
  <si>
    <t>鼓励农户发展养殖业，扩大生产规模，增加养殖业收入。</t>
  </si>
  <si>
    <t>良种繁育</t>
  </si>
  <si>
    <t>对择优确定的50户养殖“甘牛”良种基础母牛10头以上的养殖大户，共养殖“甘牛”2320头，每头良种基础母牛给予500元补贴。</t>
  </si>
  <si>
    <t>发展食用菌产业</t>
  </si>
  <si>
    <t>对本县内年生产食用菌菌棒20万棒以上，且正常运营的经营主体，每个菌棒奖补资金0.5元；（预计300万棒）</t>
  </si>
  <si>
    <t>缓解食用菌企业在生产发展资金的经济压力，支持企业改进技术，增强市场竞争力，进一步带动已脱贫户增加收入。</t>
  </si>
  <si>
    <t>种子繁育基地建设</t>
  </si>
  <si>
    <t>打造4000亩中药材种子种苗繁育基地，对连片建设中药材种子种苗基地200亩以上、且向本县种子管理机构备案的本地企业，每亩生产资料补助300元；</t>
  </si>
  <si>
    <t>推动中药材产业规范化种植和发展，增加经济收入。</t>
  </si>
  <si>
    <t>人居环境整治</t>
  </si>
  <si>
    <t>南丰镇张连庄村</t>
  </si>
  <si>
    <r>
      <rPr>
        <sz val="12"/>
        <rFont val="仿宋"/>
        <charset val="134"/>
      </rPr>
      <t>维修加固垃圾中转站</t>
    </r>
    <r>
      <rPr>
        <sz val="10.5"/>
        <color theme="1"/>
        <rFont val="仿宋"/>
        <charset val="134"/>
      </rPr>
      <t>2个，每个补助5万元，购置电动垃圾收集车4个，每个补助补助0.5万元。</t>
    </r>
  </si>
  <si>
    <r>
      <rPr>
        <sz val="12"/>
        <rFont val="仿宋"/>
        <charset val="134"/>
      </rPr>
      <t>改造李尤小区排污设施，原有化粪池因地势低，不能投入管网，计划新建化粪池一座，改造污水管网</t>
    </r>
    <r>
      <rPr>
        <sz val="10.5"/>
        <color theme="1"/>
        <rFont val="仿宋"/>
        <charset val="134"/>
      </rPr>
      <t>200米。</t>
    </r>
  </si>
  <si>
    <t>六坝镇王官村</t>
  </si>
  <si>
    <r>
      <rPr>
        <sz val="12"/>
        <rFont val="仿宋"/>
        <charset val="134"/>
      </rPr>
      <t>风貌改造</t>
    </r>
    <r>
      <rPr>
        <sz val="10.5"/>
        <color theme="1"/>
        <rFont val="仿宋"/>
        <charset val="134"/>
      </rPr>
      <t>300户，补助资金90万元。</t>
    </r>
  </si>
  <si>
    <t>王官村</t>
  </si>
  <si>
    <t>垃圾转运</t>
  </si>
  <si>
    <r>
      <rPr>
        <sz val="12"/>
        <rFont val="仿宋"/>
        <charset val="134"/>
      </rPr>
      <t>规划建设</t>
    </r>
    <r>
      <rPr>
        <sz val="12"/>
        <color theme="1"/>
        <rFont val="仿宋"/>
        <charset val="134"/>
      </rPr>
      <t>500㎡垃圾中转站2个，配套分类垃圾箱200个，垃圾桶300个，电动垃圾车4辆。</t>
    </r>
  </si>
  <si>
    <t>对全县10个镇及工业园区人居环境整治及垃圾中转站维修。其中新天镇、南古镇、洪水镇、六坝镇、民联镇每镇补助30万元。南丰镇、永固镇、三堡镇、顺化镇、丰乐镇每镇补助20万元，共补助资金280万元。</t>
  </si>
  <si>
    <t>不断完善农村水、电、路等基础设施改造，废旧棚圈及残垣断壁，创建干净整洁，有序家庭院落和村庄环境。</t>
  </si>
  <si>
    <t>对全县市级以上示范性合作社带头人进行业务培训，培训人数190人。</t>
  </si>
  <si>
    <t>通过开展培训，充分发挥合作社的示范引领作用，促进合作社开展规模化种养殖，集约化经营，在现有带动农户的基础上，带动更多农户参与合作社生产经营，进一步提升合作社高质量发展。</t>
  </si>
  <si>
    <t>对全县创业致富带头人培训64人，补助资金32万元</t>
  </si>
  <si>
    <t>通过开展农村适用新型技术培训，进一步增加致富带头人的创业能力，更新发展思路，带动农户发家致富。</t>
  </si>
  <si>
    <t>民乐县2022年财政衔接推进乡村振兴补助资金项目计划表</t>
  </si>
  <si>
    <t>粮食生产</t>
  </si>
  <si>
    <t>对连片种植小麦50亩以上的经营主体，每亩给与50元的补贴，2022年种植小麦283744亩，补助资金1418.72万元。</t>
  </si>
  <si>
    <t>马铃薯种薯繁育基地建设</t>
  </si>
  <si>
    <t>对连片种植脱毒种薯500亩以上、且向本地种子管理机构备案的本地企业，每亩给与200元的补贴，2022年脱毒种薯面积10000亩，补助资金200万元。</t>
  </si>
  <si>
    <t>中药材种苗繁育</t>
  </si>
  <si>
    <t>对连片建设中药材种苗繁育基地50亩以上、且向本县种子管理机构备案的本地企业，每亩给予300元的补助。2022年中药材种苗繁育基地5000亩，补助资金150万元。</t>
  </si>
  <si>
    <t>马铃薯销售</t>
  </si>
  <si>
    <t>爱味客</t>
  </si>
  <si>
    <t>与本县马铃薯加工企业签订合同并交售马铃薯的县内经营主体，每吨补助资金50元。共有县内经营主体与种植户签订订单并交售马铃薯约9万吨。</t>
  </si>
  <si>
    <t>马铃薯种植基地建设</t>
  </si>
  <si>
    <t>对连片种植加工专用署1000亩以上的经营主体，每亩给予100元的补贴，2022年补助资金500万元。</t>
  </si>
  <si>
    <t>智能温室育苗基地建设</t>
  </si>
  <si>
    <t>对育苗面积达3万平米以上的，每平米给予50元补助，2022年建成5万平米的育苗基地1个，补助资金250万元。</t>
  </si>
  <si>
    <t>高原夏菜</t>
  </si>
  <si>
    <t>对连片种植高原夏菜（除洋葱）1000亩以上的经营主体，每亩给予200元的补贴，2022年种植高原夏菜30000亩，</t>
  </si>
  <si>
    <t>对新改扩建扣棚面积达到1500㎡以上，且配套建设粪污无害化处理设施的规模养殖场10个，每个一次性补助10万元。分别为民乐县祥和顺农牧发展有限责任公司、甘肃万物春绿色农牧科技有限公司、甘肃鑫功誉农牧科技开发有公司、甘肃华瑞农业股份有限公司万只羊场、民乐县广丰种植养殖专业合作社、民乐县吕氏海盛农牧专业合作社、张掖祁连雪域农牧科技有限主任公司、民乐县希诺农牧业有限公司、甘肃西黎农业有限公司、民乐县奇祥种植养殖专业合作社、民乐县昌芳种植养殖专业合作社</t>
  </si>
  <si>
    <t>对全县养殖良种基础母牛20头以上的养殖户（除脱贫户和监测户）每头良种基础母牛给予500元补贴。对全县养殖良种基础母牛5头以上的脱贫户和监测户，每头良种基础母牛给予800元补贴。</t>
  </si>
  <si>
    <t>对本县内年生产食用菌菌棒20万棒以上，且正常运营的经营主体，一次性奖补资金10万元；</t>
  </si>
  <si>
    <t>产业配套的灌溉设施</t>
  </si>
  <si>
    <t>太和村       高寨村      张家沟湾村      炒面庄村    下吾旗村    松树村      土城村       闫户村       杏园村      王官村      新民村       双营村</t>
  </si>
  <si>
    <t xml:space="preserve">1.渠系建设29.01公里，每公里补助18万元，补助资金512.1万元。其中：民联镇太和村3公里，高寨村3公里，南丰镇张家沟湾村1.3公里，炒面庄村2.8公里，三堡镇下吾旗村1.2公里。顺化镇松树村渠系建设3.7公里，土城村渠系建设1.75公里， 新天镇闫户村大庄组3.2公里，杏园村0.5公里， 六坝镇王官村2.8公里，新民村2.8公里，城隍台0.56公里；    丰乐镇双营村2.4公里，                                      </t>
  </si>
  <si>
    <t>对全县9个省级乡村建设示范村按照省级3大类23项指标创建达标验收后，每村补助100万元，补助资金900万元。</t>
  </si>
  <si>
    <t>污水管网改造</t>
  </si>
  <si>
    <t>洪水镇      三堡镇       六坝镇      沿线各村</t>
  </si>
  <si>
    <t>洪水镇、三堡镇、六坝镇、沿线22个村污水管网改造12.8公里，配套建设污水检查井262座，补助资金793万元。</t>
  </si>
  <si>
    <t>新天镇      丰乐镇</t>
  </si>
  <si>
    <t>三堡镇  三堡村</t>
  </si>
  <si>
    <t>新建200立方人饮蓄水池1座，改造供水管网10公里，配套架设蓝牙智能水表300个，补助资金60万元。</t>
  </si>
  <si>
    <t>实施安置点管网建设和风貌改造示范街管网建设，架设污水管网3.8公里，并入全县污水大管网，补助资金300万元。</t>
  </si>
  <si>
    <t>供水管网改造</t>
  </si>
  <si>
    <t>民联镇  太和村</t>
  </si>
  <si>
    <t>供水管网改造30公里，每公里补助8000元。</t>
  </si>
  <si>
    <t>乡村治理示范创建及人居环境整治</t>
  </si>
  <si>
    <t xml:space="preserve">三堡镇       三堡村       </t>
  </si>
  <si>
    <t>新建占地6000平方米的垃圾转运站1处，配套相关设施，补助资金100万元。</t>
  </si>
  <si>
    <t>农贸市场建设</t>
  </si>
  <si>
    <t>三堡镇           三堡村</t>
  </si>
  <si>
    <t>新建农贸市场1处，配套相关设施。</t>
  </si>
  <si>
    <t>通村道路建设</t>
  </si>
  <si>
    <t>三堡镇三堡村硬化道路3公里，每公里补助40万元。</t>
  </si>
  <si>
    <t>对全县10个镇人居环境整治及垃圾中转站维修。其中新天镇、南古镇、洪水镇、六坝镇、民联镇每镇补助30万元。南丰镇、永固镇、三堡镇、顺化镇、丰乐镇每镇补助20万元，共补助资金250万元。</t>
  </si>
  <si>
    <t>六坝镇   王官村</t>
  </si>
  <si>
    <t>新建垃圾中转站1个，配备环卫车4辆，配备垃圾箱200个，补助资金23万元。</t>
  </si>
  <si>
    <t>洪水镇  李尤村</t>
  </si>
  <si>
    <t>改造李尤小区排污设施，原有化粪池因地势低，不能投入管网，计划新建10方混凝土化粪池一座，将小区住宅楼及养老中心污水管网全部并入城市污水大网，改造污水管网200米。</t>
  </si>
  <si>
    <t>民乐县苏油口水资源优化配置彭刘村蓄水池工程</t>
  </si>
  <si>
    <t>新建蓄水池2座（1号、2号），蓄水量16万立米，每立方米补助40元。</t>
  </si>
  <si>
    <t>马庄村       二寨村       何庄村      田庄村      左卫营村     景会村       西朱村</t>
  </si>
  <si>
    <t>新建蓄水池7座17.6万m³，每立方米补助40元，其中新天镇马庄村1座2.2万m³、二寨村1座2万m³；南古镇何庄村1座2.5万m³、田庄村1座3万m³、左卫营村1座1.7万m³、景会村1座1.5万m³、西朱村1座4.7万m³；</t>
  </si>
  <si>
    <t>就业项目</t>
  </si>
  <si>
    <t>民乐县2021年省级财政衔接推进乡村振兴补助资金项目计划表</t>
  </si>
  <si>
    <t>一、支持产业发展</t>
  </si>
  <si>
    <t>现代农业示范园日光温室维修</t>
  </si>
  <si>
    <t>现代农业示范园</t>
  </si>
  <si>
    <t>对现代农业示范园日光温室进行维修，对12座单座温室规模1.5亩的高标准日光温室和16座单座温室规模2.1亩的双列式日光温室的温度调控设备、智能控制设备、补光灯、日光薄膜、风口、卷帘机、卷帘、卷膜机、基质架、基质土、墙体、给排水系统等进行维修或更换。对4座单座温室规模5.7亩智能连栋高标准日光温室的风机、水帘、遮阴系统、薄膜、卷膜机、风口、电路、给排水系统等进行维修或改造。</t>
  </si>
  <si>
    <t>产业</t>
  </si>
  <si>
    <t>现代农业示范园基础设施建设</t>
  </si>
  <si>
    <r>
      <rPr>
        <sz val="12"/>
        <rFont val="仿宋"/>
        <charset val="134"/>
      </rPr>
      <t>对现代农业示范园污水管网改造6900米，补助资金682.5万元，排水检查井154座，补助资金91.57万元。道路及地坪硬化2030</t>
    </r>
    <r>
      <rPr>
        <sz val="12"/>
        <rFont val="SimSun"/>
        <charset val="134"/>
      </rPr>
      <t>㎡，</t>
    </r>
    <r>
      <rPr>
        <sz val="12"/>
        <rFont val="仿宋_GB2312"/>
        <charset val="134"/>
      </rPr>
      <t>补助资金</t>
    </r>
    <r>
      <rPr>
        <sz val="12"/>
        <rFont val="仿宋"/>
        <charset val="134"/>
      </rPr>
      <t>44.66万元，供水管道500米，补助资金6.48万元，排水管道500米，补助资金11.83万元。240L的垃圾桶共800个，每个补助200元，共16万元；8立方的垃圾压缩车一辆，补助25万元；四分类不锈钢垃圾桶70个，每个补助900元，共6.3万元；环卫工具0.04万元；</t>
    </r>
  </si>
  <si>
    <t>基础设施</t>
  </si>
  <si>
    <t>产业路建设</t>
  </si>
  <si>
    <t>六坝镇    六坝村</t>
  </si>
  <si>
    <t>六坝镇六坝村建设产业路1.6公里</t>
  </si>
  <si>
    <t>马铃薯发育基地建设</t>
  </si>
  <si>
    <t>补短板渠系及道路建设</t>
  </si>
  <si>
    <t>黑山村   郭湾村    王官村   四堡村   太平村   上姚村   薛寨村   城东村   吴庄村   柴庄村</t>
  </si>
  <si>
    <t>渠系建设12.307公里，每公里补助10万元，其中：南丰镇黑山村0.92公里，沟湾村1.02公里，民联镇郭湾村1.75公里，六坝镇王官村0.599公里，四堡村0.138公里，新天镇太平村1.3公里，上姚村0.28公里，薛寨村1.4公里，南古镇城东村2公里，顺化镇新天乐村0.2公里，丰乐镇双营村1.2公里，洪水镇吴庄村1.5公里，南丰镇黑山村新建23个对口闸，补助资金4万元，六坝镇王官村新建桥和单口闸，补助资金3.5万元，六坝镇柴庄村断头路0.31公里，补助资金18万元。</t>
  </si>
  <si>
    <t>张扁高速路沿线（民乐段）人居环境整治</t>
  </si>
  <si>
    <t>六坝镇   顺化镇   南丰镇</t>
  </si>
  <si>
    <t>对六坝镇、顺化镇、南丰镇高速公路出口农户人居环境整治.（其中：六坝镇西上坝村千亩组围墙改造105米，房屋维修2户，顺化镇围墙改造6920米，围墙拆除2928米，南丰镇围墙改造950米），围墙改造每米补助资金230元，围墙拆除每米补助资金60元，房屋维修每户补助资金4000元。</t>
  </si>
  <si>
    <t>危房改造</t>
  </si>
  <si>
    <t>永固镇土地整理</t>
  </si>
  <si>
    <t>西村</t>
  </si>
  <si>
    <t>在永固镇西村平整土地7431亩，每亩补助600元</t>
  </si>
  <si>
    <t>南丰镇土地整理</t>
  </si>
  <si>
    <t>沟湾村</t>
  </si>
  <si>
    <t>在南丰镇沟湾村平整土地2200亩，每亩补助600元</t>
  </si>
  <si>
    <t>洪水镇土地整理</t>
  </si>
  <si>
    <t>黄青村   下柴村   红石湾村  老号村   友爱村</t>
  </si>
  <si>
    <t>在洪水镇平整土地23813亩，其中：黄青村7668亩，下柴村3126亩，老号村2507亩，友爱村7000亩，每亩补助400元，红石湾村3512亩，每亩补助600元。</t>
  </si>
  <si>
    <t>民联镇土地整理</t>
  </si>
  <si>
    <t>高寨村   上翟寨村</t>
  </si>
  <si>
    <t>民联镇土地整理2559亩，其中：高寨村土地整理1400亩，每亩补助400元，上翟寨村土地整理1159亩，每亩补助600元。</t>
  </si>
  <si>
    <t>顺化镇土地整理</t>
  </si>
  <si>
    <t>上天乐村</t>
  </si>
  <si>
    <t>在顺化镇上天乐村土地整理4705亩，每亩补助400元</t>
  </si>
  <si>
    <t>新天镇土地整理</t>
  </si>
  <si>
    <t>三寨村</t>
  </si>
  <si>
    <t>在新天镇三寨村土地整理2159亩，每亩补助400元。</t>
  </si>
  <si>
    <t>南古镇土地整理</t>
  </si>
  <si>
    <t>王庄村   上花园村</t>
  </si>
  <si>
    <t>南古镇土地整理7590亩，每亩补助400元.其中：王庄村4623亩，上花园村2967亩。</t>
  </si>
  <si>
    <t>洪水镇蓄水池建设</t>
  </si>
  <si>
    <t>黄青村</t>
  </si>
  <si>
    <r>
      <rPr>
        <sz val="12"/>
        <rFont val="仿宋_GB2312"/>
        <charset val="134"/>
      </rPr>
      <t>黄青村新建7.5万m</t>
    </r>
    <r>
      <rPr>
        <sz val="12"/>
        <rFont val="宋体"/>
        <charset val="134"/>
      </rPr>
      <t>³</t>
    </r>
    <r>
      <rPr>
        <sz val="12"/>
        <rFont val="仿宋_GB2312"/>
        <charset val="134"/>
      </rPr>
      <t>的蓄水池3座，每立方米补助40元。</t>
    </r>
  </si>
  <si>
    <t>民联镇蓄水池建设</t>
  </si>
  <si>
    <t>高寨村</t>
  </si>
  <si>
    <r>
      <rPr>
        <sz val="12"/>
        <rFont val="仿宋_GB2312"/>
        <charset val="134"/>
      </rPr>
      <t>新建高寨村1.5万m</t>
    </r>
    <r>
      <rPr>
        <sz val="12"/>
        <rFont val="宋体"/>
        <charset val="134"/>
      </rPr>
      <t>³</t>
    </r>
    <r>
      <rPr>
        <sz val="12"/>
        <rFont val="仿宋_GB2312"/>
        <charset val="134"/>
      </rPr>
      <t>的蓄水池1座，每立方米补助40元。</t>
    </r>
  </si>
  <si>
    <t>顺化镇蓄水池建设</t>
  </si>
  <si>
    <r>
      <rPr>
        <sz val="12"/>
        <rFont val="仿宋_GB2312"/>
        <charset val="134"/>
      </rPr>
      <t>新建上天乐村1座1.8万m</t>
    </r>
    <r>
      <rPr>
        <sz val="12"/>
        <rFont val="宋体"/>
        <charset val="134"/>
      </rPr>
      <t>³</t>
    </r>
    <r>
      <rPr>
        <sz val="12"/>
        <rFont val="仿宋_GB2312"/>
        <charset val="134"/>
      </rPr>
      <t>的蓄水池，每立方米补助40元。</t>
    </r>
  </si>
  <si>
    <t>南古镇蓄水池建设</t>
  </si>
  <si>
    <t>王庄村
上花园村</t>
  </si>
  <si>
    <r>
      <rPr>
        <sz val="12"/>
        <rFont val="仿宋_GB2312"/>
        <charset val="134"/>
      </rPr>
      <t>新建5.6万m</t>
    </r>
    <r>
      <rPr>
        <sz val="12"/>
        <rFont val="宋体"/>
        <charset val="134"/>
      </rPr>
      <t>³</t>
    </r>
    <r>
      <rPr>
        <sz val="12"/>
        <rFont val="仿宋_GB2312"/>
        <charset val="134"/>
      </rPr>
      <t>的蓄水池3座，每立方米补助40元，（其中：王庄村2座3.1万m</t>
    </r>
    <r>
      <rPr>
        <sz val="12"/>
        <rFont val="宋体"/>
        <charset val="134"/>
      </rPr>
      <t>³</t>
    </r>
    <r>
      <rPr>
        <sz val="12"/>
        <rFont val="仿宋_GB2312"/>
        <charset val="134"/>
      </rPr>
      <t>；上花园村1座2.5万m</t>
    </r>
    <r>
      <rPr>
        <sz val="12"/>
        <rFont val="宋体"/>
        <charset val="134"/>
      </rPr>
      <t>³</t>
    </r>
    <r>
      <rPr>
        <sz val="12"/>
        <rFont val="仿宋_GB2312"/>
        <charset val="134"/>
      </rPr>
      <t>；）。</t>
    </r>
  </si>
  <si>
    <t>永固镇蓄水池配套工程建设</t>
  </si>
  <si>
    <t>永固镇西村配套蓄水池输电线路0.5公里，每公里补助17万元。</t>
  </si>
  <si>
    <t>洪水镇蓄水池配套工程建设</t>
  </si>
  <si>
    <t>黄青村
下柴村</t>
  </si>
  <si>
    <t>洪水镇配套蓄水池输电线路8.3公里，每公里补助17万元（其中黄青村4.2公里，下柴村1.8公里，友爱村2.3公里）。</t>
  </si>
  <si>
    <t>民联镇蓄水池配套工程建设</t>
  </si>
  <si>
    <t>民联镇高寨村配套蓄水池输电线路1.5公里，每公里补助17万元。</t>
  </si>
  <si>
    <t>顺化镇蓄水池配套工程建设</t>
  </si>
  <si>
    <t>松树村
上天乐村</t>
  </si>
  <si>
    <t>顺化镇配套蓄水池输电线路1.25公里，每公里补助17万元，（其中松树村0.95公里；上天乐村0.3公里）。</t>
  </si>
  <si>
    <t>南古镇蓄水池配套工程建设</t>
  </si>
  <si>
    <t>南古镇配套蓄水池输电线路1.1公里，每公里补助17万元（其中：王庄村0.6公里；上花园村0.5公里）。</t>
  </si>
  <si>
    <t>二、小额信贷贴息</t>
  </si>
  <si>
    <t>三、贫困家庭“雨露计划”培训项目</t>
  </si>
  <si>
    <t>县乡村振兴局</t>
  </si>
  <si>
    <t>为民乐县所有建档立卡贫困家庭中目前正在接受中等职业教育、高等职业教育和技工类院校教育的815名学生，每生每年补助3000元，共计补助资金244.5万元（其中2020年第一学年560人，南丰镇136人，永固镇59人，洪水镇71人，民联镇64人，三堡镇6人，六坝镇56人，顺化镇46人，丰乐镇63人，新天镇34人，南古镇25人；2021年第一学年255人,南丰镇45人，永固镇10人，洪水镇30人，民联镇17人，三堡镇5人，六坝镇66人，顺化镇22人，丰乐镇32人，新天镇18人，南古镇10人）。</t>
  </si>
  <si>
    <t>四、人饮改造巩固提升工程</t>
  </si>
  <si>
    <t>人饮水提质改造工程</t>
  </si>
  <si>
    <t>为保障易地扶贫搬迁和生态搬迁群众饮水安全，对生态工业园区第一配水厂进行整体更换消毒系统，包括水泵、二氧化氯发生器、化料器、卸酸泵、管理房维修等。</t>
  </si>
  <si>
    <t>现代农业示范园人居环境整治</t>
  </si>
  <si>
    <t>240L的垃圾桶共800个，每个补助200元，共16万元；8立方的垃圾压缩车一辆，补助25万元；四分类不锈钢垃圾桶70个，每个补助900元，共6.3万元；环卫工具0.04万元；</t>
  </si>
  <si>
    <t>五、农村人居环境整治</t>
  </si>
  <si>
    <t>六坝镇人居环境整治</t>
  </si>
  <si>
    <t>六坝镇   六坝村</t>
  </si>
  <si>
    <t>对六坝镇六坝村进行农村人居环境整治。</t>
  </si>
  <si>
    <t>六、就业扶贫类项目</t>
  </si>
  <si>
    <t>七、其他</t>
  </si>
  <si>
    <t>“一站式”综合服务中心建设</t>
  </si>
  <si>
    <r>
      <rPr>
        <sz val="12"/>
        <rFont val="仿宋_GB2312"/>
        <charset val="134"/>
      </rPr>
      <t>建设三个“一站式”综合服务中心，第一社区建筑面积1101.6平方米，第二社区建筑面积1682.64</t>
    </r>
    <r>
      <rPr>
        <sz val="12"/>
        <rFont val="宋体"/>
        <charset val="134"/>
      </rPr>
      <t>㎡</t>
    </r>
    <r>
      <rPr>
        <sz val="12"/>
        <rFont val="仿宋_GB2312"/>
        <charset val="134"/>
      </rPr>
      <t>，第三社区建筑面积1682.64</t>
    </r>
    <r>
      <rPr>
        <sz val="12"/>
        <rFont val="宋体"/>
        <charset val="134"/>
      </rPr>
      <t>㎡，</t>
    </r>
    <r>
      <rPr>
        <sz val="12"/>
        <rFont val="仿宋_GB2312"/>
        <charset val="134"/>
      </rPr>
      <t>第四社区建筑面积1500</t>
    </r>
    <r>
      <rPr>
        <sz val="12"/>
        <rFont val="宋体"/>
        <charset val="134"/>
      </rPr>
      <t>㎡。</t>
    </r>
  </si>
  <si>
    <t>2021年高标准农田建设项目首部系统、变压器安装补助</t>
  </si>
  <si>
    <t>西村 费寨村   烧房村   新丰村   黄青村      下柴村    友爱村      高寨村      何家沟村  东上坝村  王官村      松树村    上天乐村新天镇三寨村杨坊村王庄村上花园村</t>
  </si>
  <si>
    <t>对2021年高标准农田建设项目首部系统、变压器安装补助，其中：                   1.永固镇西村首部系统2套，补助27.65万元，变压器1台，补助9.35万元；                                                            2.洪水镇上柴村首部系统4套，补助52.52万元，变压器1台，补助9.35万元；烧房村首部系统2套，补助26.5万元，变压器1台，补助9.35万元；费寨村首部系统3套，补助39.77万元，变压器1台，补助9.9万元；新丰村首部系统7套，补助89.87万元，变压器3台，补助28.05万元；黄青村首部系统8套，补助107.71万元，变压器3台，补助27.5万元；下柴村首部系统2套，补助27.65万元，变压器2台，补助14.08万元；友爱村首部系统5套，补助72.96万元，变压器3台，补助27.39万元；                                        3.民联镇高寨村首部系统2套，补助26.5万元，变压器1台，补助9.35万元；                                               4.三堡镇何家沟村（张连庄组）首部系统2套，补助29.81万元，变压器1台，补助9.35万元；何家沟村（武家庄组）首部系统2套，补助26.5万元，变压器1台，补助9.35万元；展庄村首部系统2套，补助26.5万元，变压器1台，补助9.35万元；红寺村首部系统1套，补助14.91万元，变压器1台，补助5.28万元；                           5.六坝镇东上坝村首部系统3套，补助38.31万元，变压器3台，补助15.84万元；王官村首部系统1套，补助14.91万元，变压器1台，补助5.28万元；                                           6.顺化镇松树村首部系统3套，补助39.75万元，变压器1台，补助9.9万元；上天乐村首部系统1套，补助17.67万元，变压器1台，补助9.35万元；                                             7.新天镇三寨村首部系统2套，补助26.5万元，变压器1台，补助9.35万元；                                                8.南古镇杨坊村首部系统4套，补助53万元，变压器2台，补助18.7万元；王庄村首部系统4套，补助43.5万元，变压器2台，补助14.3万元；上花园村首部系统2套，补助27.65万元，变压器1台，补助9.35万元；</t>
  </si>
  <si>
    <t>项目建成后，增加控制灌溉面积，节水40%以上，提高亩收入500元左右，增加受益群众及贫困户土地流转亩收入200元左右、村级集体经济每亩10-20元收入。</t>
  </si>
  <si>
    <t>永固镇西村费寨村   烧房村   新丰村   黄青村   黄青村   下柴村    友爱村   民联镇   高寨村   三堡镇   何家沟村 六坝镇   东上坝村  王官村   顺化镇   松树村    上天乐村  新天镇   三寨村   南古镇   杨坊村   王庄村   上花园村</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</si>
</sst>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00_ "/>
    <numFmt numFmtId="179" formatCode="0_);[Red]\(0\)"/>
    <numFmt numFmtId="180" formatCode="0.0_ "/>
  </numFmts>
  <fonts count="70">
    <font>
      <sz val="11"/>
      <color theme="1"/>
      <name val="宋体"/>
      <charset val="134"/>
      <scheme val="minor"/>
    </font>
    <font>
      <b/>
      <sz val="12"/>
      <name val="宋体"/>
      <charset val="134"/>
    </font>
    <font>
      <b/>
      <sz val="12"/>
      <name val="黑体"/>
      <charset val="134"/>
    </font>
    <font>
      <b/>
      <sz val="12"/>
      <color rgb="FFFF0000"/>
      <name val="宋体"/>
      <charset val="134"/>
    </font>
    <font>
      <sz val="11"/>
      <color rgb="FFFF0000"/>
      <name val="宋体"/>
      <charset val="134"/>
      <scheme val="minor"/>
    </font>
    <font>
      <sz val="12"/>
      <name val="宋体"/>
      <charset val="134"/>
      <scheme val="minor"/>
    </font>
    <font>
      <sz val="12"/>
      <color theme="1"/>
      <name val="宋体"/>
      <charset val="134"/>
      <scheme val="minor"/>
    </font>
    <font>
      <b/>
      <sz val="26"/>
      <name val="方正小标宋简体"/>
      <charset val="134"/>
    </font>
    <font>
      <b/>
      <sz val="12"/>
      <name val="仿宋"/>
      <charset val="134"/>
    </font>
    <font>
      <b/>
      <sz val="12"/>
      <color rgb="FFFF0000"/>
      <name val="仿宋_GB2312"/>
      <charset val="134"/>
    </font>
    <font>
      <sz val="12"/>
      <color rgb="FFFF0000"/>
      <name val="仿宋_GB2312"/>
      <charset val="134"/>
    </font>
    <font>
      <b/>
      <sz val="12"/>
      <name val="仿宋_GB2312"/>
      <charset val="134"/>
    </font>
    <font>
      <sz val="12"/>
      <name val="仿宋"/>
      <charset val="134"/>
    </font>
    <font>
      <sz val="12"/>
      <name val="仿宋_GB2312"/>
      <charset val="134"/>
    </font>
    <font>
      <b/>
      <sz val="11"/>
      <color rgb="FFFF0000"/>
      <name val="宋体"/>
      <charset val="134"/>
      <scheme val="minor"/>
    </font>
    <font>
      <b/>
      <sz val="11"/>
      <color theme="1"/>
      <name val="宋体"/>
      <charset val="134"/>
      <scheme val="minor"/>
    </font>
    <font>
      <b/>
      <sz val="12"/>
      <color theme="1"/>
      <name val="仿宋_GB2312"/>
      <charset val="134"/>
    </font>
    <font>
      <sz val="12"/>
      <name val="宋体"/>
      <charset val="134"/>
    </font>
    <font>
      <sz val="11"/>
      <name val="宋体"/>
      <charset val="134"/>
      <scheme val="minor"/>
    </font>
    <font>
      <sz val="11"/>
      <name val="仿宋_GB2312"/>
      <charset val="134"/>
    </font>
    <font>
      <sz val="10"/>
      <name val="仿宋_GB2312"/>
      <charset val="134"/>
    </font>
    <font>
      <sz val="12"/>
      <color rgb="FFFF0000"/>
      <name val="仿宋"/>
      <charset val="134"/>
    </font>
    <font>
      <sz val="12"/>
      <color theme="1"/>
      <name val="仿宋"/>
      <charset val="134"/>
    </font>
    <font>
      <sz val="12"/>
      <color rgb="FFFF0000"/>
      <name val="宋体"/>
      <charset val="134"/>
    </font>
    <font>
      <sz val="12"/>
      <name val="黑体"/>
      <charset val="134"/>
    </font>
    <font>
      <sz val="10"/>
      <color theme="1"/>
      <name val="仿宋"/>
      <charset val="134"/>
    </font>
    <font>
      <sz val="10.5"/>
      <color theme="1"/>
      <name val="仿宋"/>
      <charset val="134"/>
    </font>
    <font>
      <b/>
      <sz val="12"/>
      <color rgb="FFFF0000"/>
      <name val="仿宋"/>
      <charset val="134"/>
    </font>
    <font>
      <sz val="11"/>
      <name val="仿宋"/>
      <charset val="134"/>
    </font>
    <font>
      <b/>
      <sz val="11"/>
      <name val="宋体"/>
      <charset val="134"/>
      <scheme val="minor"/>
    </font>
    <font>
      <sz val="26"/>
      <name val="方正小标宋简体"/>
      <charset val="134"/>
    </font>
    <font>
      <sz val="9"/>
      <name val="宋体"/>
      <charset val="134"/>
    </font>
    <font>
      <sz val="9"/>
      <color rgb="FF000000"/>
      <name val="宋体"/>
      <charset val="134"/>
    </font>
    <font>
      <sz val="9"/>
      <color rgb="FF000000"/>
      <name val="宋体"/>
      <charset val="1"/>
    </font>
    <font>
      <sz val="9"/>
      <name val="宋体"/>
      <charset val="1"/>
    </font>
    <font>
      <sz val="12"/>
      <color theme="1"/>
      <name val="仿宋_GB2312"/>
      <charset val="134"/>
    </font>
    <font>
      <b/>
      <sz val="11"/>
      <name val="宋体"/>
      <charset val="134"/>
    </font>
    <font>
      <b/>
      <sz val="20"/>
      <name val="宋体"/>
      <charset val="134"/>
    </font>
    <font>
      <b/>
      <sz val="9"/>
      <name val="宋体"/>
      <charset val="134"/>
      <scheme val="minor"/>
    </font>
    <font>
      <b/>
      <sz val="10"/>
      <name val="宋体"/>
      <charset val="134"/>
    </font>
    <font>
      <b/>
      <sz val="10"/>
      <color rgb="FFFF0000"/>
      <name val="宋体"/>
      <charset val="134"/>
    </font>
    <font>
      <b/>
      <sz val="16"/>
      <name val="黑体"/>
      <charset val="134"/>
    </font>
    <font>
      <b/>
      <sz val="20"/>
      <name val="方正小标宋简体"/>
      <charset val="134"/>
    </font>
    <font>
      <b/>
      <sz val="15"/>
      <name val="仿宋"/>
      <charset val="134"/>
    </font>
    <font>
      <sz val="15"/>
      <name val="仿宋"/>
      <charset val="134"/>
    </font>
    <font>
      <b/>
      <sz val="10"/>
      <name val="宋体"/>
      <charset val="134"/>
      <scheme val="minor"/>
    </font>
    <font>
      <sz val="18"/>
      <name val="仿宋_GB2312"/>
      <charset val="134"/>
    </font>
    <font>
      <b/>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SimSun"/>
      <charset val="134"/>
    </font>
    <font>
      <sz val="15"/>
      <color rgb="FFFF0000"/>
      <name val="仿宋"/>
      <charset val="134"/>
    </font>
  </fonts>
  <fills count="3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0" fillId="4" borderId="11" applyNumberFormat="0" applyFont="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12" applyNumberFormat="0" applyFill="0" applyAlignment="0" applyProtection="0">
      <alignment vertical="center"/>
    </xf>
    <xf numFmtId="0" fontId="54" fillId="0" borderId="12" applyNumberFormat="0" applyFill="0" applyAlignment="0" applyProtection="0">
      <alignment vertical="center"/>
    </xf>
    <xf numFmtId="0" fontId="55" fillId="0" borderId="13" applyNumberFormat="0" applyFill="0" applyAlignment="0" applyProtection="0">
      <alignment vertical="center"/>
    </xf>
    <xf numFmtId="0" fontId="55" fillId="0" borderId="0" applyNumberFormat="0" applyFill="0" applyBorder="0" applyAlignment="0" applyProtection="0">
      <alignment vertical="center"/>
    </xf>
    <xf numFmtId="0" fontId="56" fillId="5" borderId="14" applyNumberFormat="0" applyAlignment="0" applyProtection="0">
      <alignment vertical="center"/>
    </xf>
    <xf numFmtId="0" fontId="57" fillId="6" borderId="15" applyNumberFormat="0" applyAlignment="0" applyProtection="0">
      <alignment vertical="center"/>
    </xf>
    <xf numFmtId="0" fontId="58" fillId="6" borderId="14" applyNumberFormat="0" applyAlignment="0" applyProtection="0">
      <alignment vertical="center"/>
    </xf>
    <xf numFmtId="0" fontId="59" fillId="7" borderId="16" applyNumberFormat="0" applyAlignment="0" applyProtection="0">
      <alignment vertical="center"/>
    </xf>
    <xf numFmtId="0" fontId="60" fillId="0" borderId="17" applyNumberFormat="0" applyFill="0" applyAlignment="0" applyProtection="0">
      <alignment vertical="center"/>
    </xf>
    <xf numFmtId="0" fontId="61" fillId="0" borderId="18" applyNumberFormat="0" applyFill="0" applyAlignment="0" applyProtection="0">
      <alignment vertical="center"/>
    </xf>
    <xf numFmtId="0" fontId="62" fillId="8" borderId="0" applyNumberFormat="0" applyBorder="0" applyAlignment="0" applyProtection="0">
      <alignment vertical="center"/>
    </xf>
    <xf numFmtId="0" fontId="63" fillId="9" borderId="0" applyNumberFormat="0" applyBorder="0" applyAlignment="0" applyProtection="0">
      <alignment vertical="center"/>
    </xf>
    <xf numFmtId="0" fontId="64" fillId="10" borderId="0" applyNumberFormat="0" applyBorder="0" applyAlignment="0" applyProtection="0">
      <alignment vertical="center"/>
    </xf>
    <xf numFmtId="0" fontId="65" fillId="11" borderId="0" applyNumberFormat="0" applyBorder="0" applyAlignment="0" applyProtection="0">
      <alignment vertical="center"/>
    </xf>
    <xf numFmtId="0" fontId="66" fillId="12" borderId="0" applyNumberFormat="0" applyBorder="0" applyAlignment="0" applyProtection="0">
      <alignment vertical="center"/>
    </xf>
    <xf numFmtId="0" fontId="66"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6" fillId="16" borderId="0" applyNumberFormat="0" applyBorder="0" applyAlignment="0" applyProtection="0">
      <alignment vertical="center"/>
    </xf>
    <xf numFmtId="0" fontId="66" fillId="17" borderId="0" applyNumberFormat="0" applyBorder="0" applyAlignment="0" applyProtection="0">
      <alignment vertical="center"/>
    </xf>
    <xf numFmtId="0" fontId="65" fillId="18" borderId="0" applyNumberFormat="0" applyBorder="0" applyAlignment="0" applyProtection="0">
      <alignment vertical="center"/>
    </xf>
    <xf numFmtId="0" fontId="65" fillId="19" borderId="0" applyNumberFormat="0" applyBorder="0" applyAlignment="0" applyProtection="0">
      <alignment vertical="center"/>
    </xf>
    <xf numFmtId="0" fontId="66" fillId="20" borderId="0" applyNumberFormat="0" applyBorder="0" applyAlignment="0" applyProtection="0">
      <alignment vertical="center"/>
    </xf>
    <xf numFmtId="0" fontId="66" fillId="21" borderId="0" applyNumberFormat="0" applyBorder="0" applyAlignment="0" applyProtection="0">
      <alignment vertical="center"/>
    </xf>
    <xf numFmtId="0" fontId="65" fillId="22" borderId="0" applyNumberFormat="0" applyBorder="0" applyAlignment="0" applyProtection="0">
      <alignment vertical="center"/>
    </xf>
    <xf numFmtId="0" fontId="65" fillId="23" borderId="0" applyNumberFormat="0" applyBorder="0" applyAlignment="0" applyProtection="0">
      <alignment vertical="center"/>
    </xf>
    <xf numFmtId="0" fontId="66" fillId="24" borderId="0" applyNumberFormat="0" applyBorder="0" applyAlignment="0" applyProtection="0">
      <alignment vertical="center"/>
    </xf>
    <xf numFmtId="0" fontId="66" fillId="25" borderId="0" applyNumberFormat="0" applyBorder="0" applyAlignment="0" applyProtection="0">
      <alignment vertical="center"/>
    </xf>
    <xf numFmtId="0" fontId="65" fillId="26" borderId="0" applyNumberFormat="0" applyBorder="0" applyAlignment="0" applyProtection="0">
      <alignment vertical="center"/>
    </xf>
    <xf numFmtId="0" fontId="65" fillId="27" borderId="0" applyNumberFormat="0" applyBorder="0" applyAlignment="0" applyProtection="0">
      <alignment vertical="center"/>
    </xf>
    <xf numFmtId="0" fontId="66" fillId="28" borderId="0" applyNumberFormat="0" applyBorder="0" applyAlignment="0" applyProtection="0">
      <alignment vertical="center"/>
    </xf>
    <xf numFmtId="0" fontId="66" fillId="29" borderId="0" applyNumberFormat="0" applyBorder="0" applyAlignment="0" applyProtection="0">
      <alignment vertical="center"/>
    </xf>
    <xf numFmtId="0" fontId="65" fillId="30" borderId="0" applyNumberFormat="0" applyBorder="0" applyAlignment="0" applyProtection="0">
      <alignment vertical="center"/>
    </xf>
    <xf numFmtId="0" fontId="65" fillId="31" borderId="0" applyNumberFormat="0" applyBorder="0" applyAlignment="0" applyProtection="0">
      <alignment vertical="center"/>
    </xf>
    <xf numFmtId="0" fontId="66" fillId="32" borderId="0" applyNumberFormat="0" applyBorder="0" applyAlignment="0" applyProtection="0">
      <alignment vertical="center"/>
    </xf>
    <xf numFmtId="0" fontId="66" fillId="33" borderId="0" applyNumberFormat="0" applyBorder="0" applyAlignment="0" applyProtection="0">
      <alignment vertical="center"/>
    </xf>
    <xf numFmtId="0" fontId="65" fillId="34" borderId="0" applyNumberFormat="0" applyBorder="0" applyAlignment="0" applyProtection="0">
      <alignment vertical="center"/>
    </xf>
    <xf numFmtId="0" fontId="0" fillId="0" borderId="0">
      <alignment vertical="center"/>
    </xf>
    <xf numFmtId="0" fontId="67" fillId="0" borderId="0"/>
    <xf numFmtId="0" fontId="0" fillId="0" borderId="0">
      <alignment vertical="center"/>
    </xf>
    <xf numFmtId="0" fontId="0" fillId="0" borderId="0">
      <alignment vertical="center"/>
    </xf>
    <xf numFmtId="0" fontId="17" fillId="0" borderId="0">
      <alignment vertical="center"/>
    </xf>
    <xf numFmtId="0" fontId="17" fillId="0" borderId="0"/>
  </cellStyleXfs>
  <cellXfs count="224">
    <xf numFmtId="0" fontId="0" fillId="0" borderId="0" xfId="0">
      <alignment vertical="center"/>
    </xf>
    <xf numFmtId="0" fontId="1"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4" fillId="0" borderId="0" xfId="0" applyFont="1" applyFill="1">
      <alignment vertical="center"/>
    </xf>
    <xf numFmtId="0" fontId="0" fillId="0" borderId="0" xfId="0" applyFill="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176" fontId="1" fillId="0" borderId="0" xfId="0" applyNumberFormat="1" applyFont="1" applyFill="1" applyBorder="1" applyAlignment="1" applyProtection="1">
      <alignment horizontal="center" vertical="center" wrapText="1"/>
    </xf>
    <xf numFmtId="0" fontId="5" fillId="0" borderId="0" xfId="0" applyFont="1" applyFill="1" applyAlignment="1">
      <alignment vertical="center" wrapText="1"/>
    </xf>
    <xf numFmtId="0" fontId="6" fillId="0" borderId="0" xfId="0" applyFont="1" applyFill="1">
      <alignmen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176" fontId="7" fillId="0" borderId="0"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177" fontId="10"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xf>
    <xf numFmtId="177" fontId="13" fillId="2" borderId="1" xfId="0" applyNumberFormat="1"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176" fontId="10" fillId="2"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176" fontId="10"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76" fontId="13" fillId="0" borderId="1" xfId="0" applyNumberFormat="1"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176" fontId="13" fillId="2"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9" fillId="0" borderId="1" xfId="0"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176" fontId="11" fillId="0" borderId="1" xfId="0" applyNumberFormat="1" applyFont="1" applyFill="1" applyBorder="1" applyAlignment="1" applyProtection="1">
      <alignment horizontal="center" vertical="center" wrapText="1"/>
    </xf>
    <xf numFmtId="0" fontId="16" fillId="0" borderId="7" xfId="0" applyFont="1" applyFill="1" applyBorder="1" applyAlignment="1">
      <alignment horizontal="center" vertical="center" wrapText="1"/>
    </xf>
    <xf numFmtId="0" fontId="12" fillId="0" borderId="5" xfId="0" applyFont="1" applyFill="1" applyBorder="1" applyAlignment="1" applyProtection="1">
      <alignment horizontal="center" vertical="center" wrapText="1"/>
    </xf>
    <xf numFmtId="0" fontId="12" fillId="0" borderId="5" xfId="0" applyFont="1" applyFill="1" applyBorder="1" applyAlignment="1" applyProtection="1">
      <alignment horizontal="left" vertical="center" wrapText="1"/>
    </xf>
    <xf numFmtId="0" fontId="17"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178" fontId="17"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78" fontId="1" fillId="0" borderId="0" xfId="0" applyNumberFormat="1" applyFont="1" applyFill="1" applyBorder="1" applyAlignment="1" applyProtection="1">
      <alignment horizontal="center" vertical="center" wrapText="1"/>
    </xf>
    <xf numFmtId="0" fontId="5" fillId="0" borderId="0" xfId="0" applyFont="1" applyFill="1">
      <alignment vertical="center"/>
    </xf>
    <xf numFmtId="0" fontId="18" fillId="0" borderId="0" xfId="0" applyFont="1" applyFill="1">
      <alignment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wrapText="1"/>
    </xf>
    <xf numFmtId="0" fontId="7" fillId="0" borderId="0" xfId="0" applyFont="1" applyFill="1" applyBorder="1" applyAlignment="1" applyProtection="1">
      <alignment horizontal="left" vertical="center" wrapText="1"/>
    </xf>
    <xf numFmtId="178" fontId="7" fillId="0" borderId="0" xfId="0" applyNumberFormat="1"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178" fontId="2" fillId="0" borderId="7"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178" fontId="8"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9"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1" fillId="0" borderId="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8" fillId="0" borderId="0" xfId="0" applyFont="1" applyFill="1" applyAlignment="1">
      <alignment horizontal="center" vertical="center" wrapText="1"/>
    </xf>
    <xf numFmtId="177" fontId="12"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176" fontId="21" fillId="0" borderId="1"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 fillId="0" borderId="0" xfId="0" applyFont="1" applyFill="1" applyAlignment="1" applyProtection="1">
      <alignment vertical="center" wrapText="1"/>
    </xf>
    <xf numFmtId="0" fontId="8" fillId="0" borderId="0" xfId="0" applyFont="1" applyFill="1" applyAlignment="1" applyProtection="1">
      <alignment horizontal="center" vertical="center" wrapText="1"/>
    </xf>
    <xf numFmtId="179" fontId="1" fillId="0" borderId="0"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wrapText="1"/>
    </xf>
    <xf numFmtId="176" fontId="22" fillId="0" borderId="1" xfId="0" applyNumberFormat="1" applyFont="1" applyFill="1" applyBorder="1" applyAlignment="1">
      <alignment horizontal="center" vertical="center"/>
    </xf>
    <xf numFmtId="0" fontId="23"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 fillId="0" borderId="1" xfId="0" applyFont="1" applyFill="1" applyBorder="1" applyAlignment="1" applyProtection="1">
      <alignment vertical="center" wrapText="1"/>
    </xf>
    <xf numFmtId="176" fontId="1" fillId="0" borderId="1" xfId="0" applyNumberFormat="1" applyFont="1" applyFill="1" applyBorder="1" applyAlignment="1" applyProtection="1">
      <alignment horizontal="center" vertical="center" wrapText="1"/>
    </xf>
    <xf numFmtId="179" fontId="2"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pplyProtection="1">
      <alignment horizontal="center" vertical="center" wrapText="1"/>
    </xf>
    <xf numFmtId="179" fontId="2"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12"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xf>
    <xf numFmtId="178" fontId="12" fillId="0" borderId="1" xfId="0" applyNumberFormat="1" applyFont="1" applyFill="1" applyBorder="1" applyAlignment="1" applyProtection="1">
      <alignment horizontal="center" vertical="center" wrapText="1"/>
    </xf>
    <xf numFmtId="0" fontId="22" fillId="0" borderId="1" xfId="0" applyFont="1" applyFill="1" applyBorder="1" applyAlignment="1">
      <alignment vertical="center" wrapText="1"/>
    </xf>
    <xf numFmtId="0" fontId="1" fillId="0" borderId="1" xfId="0" applyFont="1" applyFill="1" applyBorder="1" applyAlignment="1" applyProtection="1">
      <alignment horizontal="left"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4" fillId="0" borderId="7"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7"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28" fillId="0" borderId="0" xfId="0" applyFont="1" applyFill="1" applyAlignment="1">
      <alignment horizontal="center" vertical="center"/>
    </xf>
    <xf numFmtId="0" fontId="29" fillId="0" borderId="0" xfId="0" applyFont="1">
      <alignment vertical="center"/>
    </xf>
    <xf numFmtId="0" fontId="17" fillId="0" borderId="0" xfId="0" applyFont="1" applyFill="1" applyBorder="1" applyAlignment="1" applyProtection="1">
      <alignment horizontal="center" vertical="center" wrapText="1"/>
    </xf>
    <xf numFmtId="0" fontId="30" fillId="0" borderId="0" xfId="0" applyFont="1" applyFill="1" applyAlignment="1" applyProtection="1">
      <alignment horizontal="center" vertical="center" wrapText="1"/>
    </xf>
    <xf numFmtId="0" fontId="30" fillId="0" borderId="0" xfId="0" applyFont="1" applyFill="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8" xfId="0"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xf>
    <xf numFmtId="0" fontId="2" fillId="0" borderId="9" xfId="0" applyFont="1" applyFill="1" applyBorder="1" applyAlignment="1" applyProtection="1">
      <alignment horizontal="center" vertical="center" wrapText="1"/>
    </xf>
    <xf numFmtId="176" fontId="2" fillId="0"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177" fontId="2" fillId="0" borderId="4"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1" fillId="3" borderId="1" xfId="0" applyFont="1" applyFill="1" applyBorder="1" applyAlignment="1" applyProtection="1">
      <alignment horizontal="left" vertical="center" wrapText="1"/>
    </xf>
    <xf numFmtId="0" fontId="32" fillId="3" borderId="1" xfId="0" applyFont="1" applyFill="1" applyBorder="1" applyAlignment="1" applyProtection="1">
      <alignment horizontal="left" vertical="center" wrapText="1"/>
    </xf>
    <xf numFmtId="0" fontId="32" fillId="3" borderId="1" xfId="0" applyFont="1" applyFill="1" applyBorder="1" applyAlignment="1" applyProtection="1">
      <alignment horizontal="center" vertical="center" wrapText="1"/>
    </xf>
    <xf numFmtId="0" fontId="31" fillId="3" borderId="10" xfId="0" applyFont="1" applyFill="1" applyBorder="1" applyAlignment="1">
      <alignment horizontal="left" vertical="center" wrapText="1"/>
    </xf>
    <xf numFmtId="177" fontId="32" fillId="3" borderId="1" xfId="0" applyNumberFormat="1" applyFont="1" applyFill="1" applyBorder="1" applyAlignment="1" applyProtection="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176" fontId="32" fillId="3" borderId="1" xfId="0" applyNumberFormat="1" applyFont="1" applyFill="1" applyBorder="1" applyAlignment="1" applyProtection="1">
      <alignment horizontal="center" vertical="center" wrapText="1"/>
    </xf>
    <xf numFmtId="0" fontId="32" fillId="3"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32" fillId="3" borderId="1" xfId="0" applyFont="1" applyFill="1" applyBorder="1" applyAlignment="1">
      <alignment horizontal="left" vertical="center" wrapText="1"/>
    </xf>
    <xf numFmtId="179" fontId="32" fillId="3" borderId="1" xfId="0" applyNumberFormat="1" applyFont="1" applyFill="1" applyBorder="1" applyAlignment="1">
      <alignment horizontal="center" vertical="center" wrapText="1"/>
    </xf>
    <xf numFmtId="180" fontId="32" fillId="3" borderId="1" xfId="0" applyNumberFormat="1" applyFont="1" applyFill="1" applyBorder="1" applyAlignment="1">
      <alignment horizontal="center" vertical="center" wrapText="1"/>
    </xf>
    <xf numFmtId="179" fontId="11" fillId="0" borderId="2" xfId="0" applyNumberFormat="1" applyFont="1" applyFill="1" applyBorder="1" applyAlignment="1" applyProtection="1">
      <alignment horizontal="center" vertical="center" wrapText="1"/>
    </xf>
    <xf numFmtId="179" fontId="11" fillId="0" borderId="3" xfId="0" applyNumberFormat="1" applyFont="1" applyFill="1" applyBorder="1" applyAlignment="1" applyProtection="1">
      <alignment horizontal="center" vertical="center" wrapText="1"/>
    </xf>
    <xf numFmtId="179" fontId="11" fillId="0" borderId="4" xfId="0" applyNumberFormat="1" applyFont="1" applyFill="1" applyBorder="1" applyAlignment="1" applyProtection="1">
      <alignment horizontal="center" vertical="center" wrapText="1"/>
    </xf>
    <xf numFmtId="0" fontId="11" fillId="0" borderId="2" xfId="50" applyFont="1" applyFill="1" applyBorder="1" applyAlignment="1">
      <alignment horizontal="center" vertical="center" wrapText="1"/>
    </xf>
    <xf numFmtId="178" fontId="11" fillId="0" borderId="3" xfId="50" applyNumberFormat="1" applyFont="1" applyFill="1" applyBorder="1" applyAlignment="1">
      <alignment horizontal="center" vertical="center" wrapText="1"/>
    </xf>
    <xf numFmtId="0" fontId="11" fillId="0" borderId="1" xfId="54" applyFont="1" applyFill="1" applyBorder="1" applyAlignment="1">
      <alignment horizontal="center" vertical="center" wrapText="1"/>
    </xf>
    <xf numFmtId="178" fontId="11" fillId="0" borderId="1" xfId="54" applyNumberFormat="1" applyFont="1" applyFill="1" applyBorder="1" applyAlignment="1">
      <alignment horizontal="center" vertical="center" wrapText="1"/>
    </xf>
    <xf numFmtId="10" fontId="11" fillId="0" borderId="3" xfId="50" applyNumberFormat="1" applyFont="1" applyFill="1" applyBorder="1" applyAlignment="1">
      <alignment horizontal="center" vertical="center" wrapText="1"/>
    </xf>
    <xf numFmtId="10" fontId="11" fillId="0" borderId="1" xfId="54"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7" fillId="0" borderId="0" xfId="0" applyFont="1" applyFill="1" applyAlignment="1" applyProtection="1">
      <alignment vertical="center" wrapText="1"/>
    </xf>
    <xf numFmtId="0" fontId="8" fillId="0" borderId="0" xfId="0" applyFont="1" applyFill="1" applyAlignment="1" applyProtection="1">
      <alignment vertical="center" wrapText="1"/>
    </xf>
    <xf numFmtId="0" fontId="35" fillId="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36"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8" fillId="0" borderId="0" xfId="0" applyFont="1" applyFill="1" applyAlignment="1">
      <alignment vertical="center" wrapText="1"/>
    </xf>
    <xf numFmtId="0" fontId="39" fillId="0" borderId="0"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36"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wrapText="1"/>
    </xf>
    <xf numFmtId="0" fontId="36" fillId="0" borderId="0" xfId="0" applyNumberFormat="1" applyFont="1" applyFill="1" applyBorder="1" applyAlignment="1" applyProtection="1">
      <alignment horizontal="center" vertical="center" wrapText="1"/>
    </xf>
    <xf numFmtId="179" fontId="36" fillId="0" borderId="0" xfId="0" applyNumberFormat="1" applyFont="1" applyFill="1" applyBorder="1" applyAlignment="1" applyProtection="1">
      <alignment horizontal="center" vertical="center" wrapText="1"/>
    </xf>
    <xf numFmtId="178" fontId="36" fillId="0" borderId="0" xfId="0" applyNumberFormat="1" applyFont="1" applyFill="1" applyBorder="1" applyAlignment="1" applyProtection="1">
      <alignment horizontal="center" vertical="center" wrapText="1"/>
    </xf>
    <xf numFmtId="0" fontId="18" fillId="0" borderId="0" xfId="0" applyFont="1" applyFill="1" applyAlignment="1">
      <alignment vertical="center" wrapText="1"/>
    </xf>
    <xf numFmtId="0" fontId="41"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43" fillId="0" borderId="2"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xf>
    <xf numFmtId="0" fontId="43" fillId="0" borderId="1"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44" fillId="0" borderId="1" xfId="0" applyFont="1" applyFill="1" applyBorder="1" applyAlignment="1" applyProtection="1">
      <alignment horizontal="left" vertical="center" wrapText="1"/>
    </xf>
    <xf numFmtId="0" fontId="44" fillId="0" borderId="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40" fillId="0" borderId="6" xfId="0" applyFont="1" applyFill="1" applyBorder="1" applyAlignment="1" applyProtection="1">
      <alignment horizontal="center" vertical="center" wrapText="1"/>
    </xf>
    <xf numFmtId="0" fontId="44" fillId="0" borderId="5" xfId="0" applyFont="1" applyFill="1" applyBorder="1" applyAlignment="1" applyProtection="1">
      <alignment horizontal="left" vertical="center" wrapText="1"/>
    </xf>
    <xf numFmtId="0" fontId="44" fillId="0" borderId="5" xfId="0" applyFont="1" applyFill="1" applyBorder="1" applyAlignment="1" applyProtection="1">
      <alignment horizontal="center" vertical="center" wrapText="1"/>
    </xf>
    <xf numFmtId="0" fontId="45" fillId="0" borderId="1"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7" xfId="0" applyFont="1" applyFill="1" applyBorder="1" applyAlignment="1" applyProtection="1">
      <alignment horizontal="center" vertical="center" wrapText="1"/>
    </xf>
    <xf numFmtId="0" fontId="45" fillId="0" borderId="2" xfId="0" applyFont="1" applyFill="1" applyBorder="1" applyAlignment="1" applyProtection="1">
      <alignment horizontal="center" vertical="center" wrapText="1"/>
    </xf>
    <xf numFmtId="0" fontId="45" fillId="0" borderId="3" xfId="0"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0" fontId="46" fillId="0" borderId="1" xfId="0" applyFont="1" applyFill="1" applyBorder="1" applyAlignment="1" applyProtection="1">
      <alignment horizontal="center" vertical="center" wrapText="1"/>
    </xf>
    <xf numFmtId="178" fontId="42" fillId="0" borderId="0" xfId="0" applyNumberFormat="1" applyFont="1" applyFill="1" applyBorder="1" applyAlignment="1" applyProtection="1">
      <alignment horizontal="center" vertical="center" wrapText="1"/>
    </xf>
    <xf numFmtId="0" fontId="47" fillId="0" borderId="1" xfId="0" applyFont="1" applyFill="1" applyBorder="1" applyAlignment="1" applyProtection="1">
      <alignment horizontal="left" vertical="center" wrapText="1"/>
    </xf>
    <xf numFmtId="0" fontId="47" fillId="0" borderId="1" xfId="0" applyFont="1" applyFill="1" applyBorder="1" applyAlignment="1" applyProtection="1">
      <alignment horizontal="center" vertical="center" wrapText="1"/>
    </xf>
    <xf numFmtId="0" fontId="47" fillId="0" borderId="1" xfId="0" applyNumberFormat="1" applyFont="1" applyFill="1" applyBorder="1" applyAlignment="1" applyProtection="1">
      <alignment horizontal="center" vertical="center" wrapText="1"/>
    </xf>
    <xf numFmtId="57" fontId="47" fillId="0" borderId="1" xfId="0" applyNumberFormat="1" applyFont="1" applyFill="1" applyBorder="1" applyAlignment="1" applyProtection="1">
      <alignment horizontal="center" vertical="center" wrapText="1"/>
    </xf>
    <xf numFmtId="0" fontId="43" fillId="0" borderId="1" xfId="0" applyFont="1" applyFill="1" applyBorder="1" applyAlignment="1" applyProtection="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8" xfId="49"/>
    <cellStyle name="常规 2" xfId="50"/>
    <cellStyle name="常规 32" xfId="51"/>
    <cellStyle name="常规 10" xfId="52"/>
    <cellStyle name="常规 10 2" xfId="53"/>
    <cellStyle name="常规 3" xfId="5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customXml" Target="../customXml/item2.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438150</xdr:colOff>
      <xdr:row>15</xdr:row>
      <xdr:rowOff>0</xdr:rowOff>
    </xdr:from>
    <xdr:to>
      <xdr:col>4</xdr:col>
      <xdr:colOff>210820</xdr:colOff>
      <xdr:row>15</xdr:row>
      <xdr:rowOff>843915</xdr:rowOff>
    </xdr:to>
    <xdr:pic>
      <xdr:nvPicPr>
        <xdr:cNvPr id="2"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3"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4"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5"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6"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7"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8"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9"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10"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11"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12"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13"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14"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15"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16"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17"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18"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19"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20"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21"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22"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23"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24"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25"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26"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27"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28"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29"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0</xdr:colOff>
      <xdr:row>15</xdr:row>
      <xdr:rowOff>0</xdr:rowOff>
    </xdr:from>
    <xdr:to>
      <xdr:col>3</xdr:col>
      <xdr:colOff>210820</xdr:colOff>
      <xdr:row>15</xdr:row>
      <xdr:rowOff>1014095</xdr:rowOff>
    </xdr:to>
    <xdr:pic>
      <xdr:nvPicPr>
        <xdr:cNvPr id="30" name="Picture 140" descr="3142418731510196992515"/>
        <xdr:cNvPicPr/>
      </xdr:nvPicPr>
      <xdr:blipFill>
        <a:blip r:embed="rId1"/>
        <a:stretch>
          <a:fillRect/>
        </a:stretch>
      </xdr:blipFill>
      <xdr:spPr>
        <a:xfrm>
          <a:off x="124904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31"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32"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33"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34"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35"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36"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37"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38"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39"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40"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41"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42"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43"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44"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45"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843915</xdr:rowOff>
    </xdr:to>
    <xdr:pic>
      <xdr:nvPicPr>
        <xdr:cNvPr id="46" name="Picture 140" descr="3142418731510196992515"/>
        <xdr:cNvPicPr/>
      </xdr:nvPicPr>
      <xdr:blipFill>
        <a:blip r:embed="rId1"/>
        <a:stretch>
          <a:fillRect/>
        </a:stretch>
      </xdr:blipFill>
      <xdr:spPr>
        <a:xfrm>
          <a:off x="1687195" y="13169900"/>
          <a:ext cx="210820"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47"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48"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49"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50"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843915</xdr:rowOff>
    </xdr:to>
    <xdr:pic>
      <xdr:nvPicPr>
        <xdr:cNvPr id="51" name="Picture 140" descr="3142418731510196992515"/>
        <xdr:cNvPicPr/>
      </xdr:nvPicPr>
      <xdr:blipFill>
        <a:blip r:embed="rId1"/>
        <a:stretch>
          <a:fillRect/>
        </a:stretch>
      </xdr:blipFill>
      <xdr:spPr>
        <a:xfrm>
          <a:off x="1687195" y="13169900"/>
          <a:ext cx="14605" cy="84391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52"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210820</xdr:colOff>
      <xdr:row>15</xdr:row>
      <xdr:rowOff>1014095</xdr:rowOff>
    </xdr:to>
    <xdr:pic>
      <xdr:nvPicPr>
        <xdr:cNvPr id="53" name="Picture 140" descr="3142418731510196992515"/>
        <xdr:cNvPicPr/>
      </xdr:nvPicPr>
      <xdr:blipFill>
        <a:blip r:embed="rId1"/>
        <a:stretch>
          <a:fillRect/>
        </a:stretch>
      </xdr:blipFill>
      <xdr:spPr>
        <a:xfrm>
          <a:off x="1687195" y="13169900"/>
          <a:ext cx="210820"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54"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55"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56"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57"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15</xdr:row>
      <xdr:rowOff>0</xdr:rowOff>
    </xdr:from>
    <xdr:to>
      <xdr:col>4</xdr:col>
      <xdr:colOff>14605</xdr:colOff>
      <xdr:row>15</xdr:row>
      <xdr:rowOff>1014095</xdr:rowOff>
    </xdr:to>
    <xdr:pic>
      <xdr:nvPicPr>
        <xdr:cNvPr id="58" name="Picture 140" descr="3142418731510196992515"/>
        <xdr:cNvPicPr/>
      </xdr:nvPicPr>
      <xdr:blipFill>
        <a:blip r:embed="rId1"/>
        <a:stretch>
          <a:fillRect/>
        </a:stretch>
      </xdr:blipFill>
      <xdr:spPr>
        <a:xfrm>
          <a:off x="1687195" y="131699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59"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60"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61"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62"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63"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64"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65"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66"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67"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68"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69"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70"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71"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72"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73"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74"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75"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76"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77"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78"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79"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80"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81"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82"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83"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84"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85"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86"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0</xdr:colOff>
      <xdr:row>20</xdr:row>
      <xdr:rowOff>0</xdr:rowOff>
    </xdr:from>
    <xdr:to>
      <xdr:col>3</xdr:col>
      <xdr:colOff>210820</xdr:colOff>
      <xdr:row>20</xdr:row>
      <xdr:rowOff>1014095</xdr:rowOff>
    </xdr:to>
    <xdr:pic>
      <xdr:nvPicPr>
        <xdr:cNvPr id="87" name="Picture 140" descr="3142418731510196992515"/>
        <xdr:cNvPicPr/>
      </xdr:nvPicPr>
      <xdr:blipFill>
        <a:blip r:embed="rId1"/>
        <a:stretch>
          <a:fillRect/>
        </a:stretch>
      </xdr:blipFill>
      <xdr:spPr>
        <a:xfrm>
          <a:off x="124904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88"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89"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90"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91"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92"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93"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94"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95"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96"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97"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98"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99"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00"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01"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02"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03"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04"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05"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06"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07"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08"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09"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10"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11"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12"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13"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14"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15"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16"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17"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18"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19"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20"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21"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22"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23"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24"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25"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26"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27"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28"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29"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30"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31"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32"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33"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34"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35"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36"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37"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38"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39"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40"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41"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42"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43"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0</xdr:colOff>
      <xdr:row>20</xdr:row>
      <xdr:rowOff>0</xdr:rowOff>
    </xdr:from>
    <xdr:to>
      <xdr:col>3</xdr:col>
      <xdr:colOff>210820</xdr:colOff>
      <xdr:row>20</xdr:row>
      <xdr:rowOff>1014095</xdr:rowOff>
    </xdr:to>
    <xdr:pic>
      <xdr:nvPicPr>
        <xdr:cNvPr id="144" name="Picture 140" descr="3142418731510196992515"/>
        <xdr:cNvPicPr/>
      </xdr:nvPicPr>
      <xdr:blipFill>
        <a:blip r:embed="rId1"/>
        <a:stretch>
          <a:fillRect/>
        </a:stretch>
      </xdr:blipFill>
      <xdr:spPr>
        <a:xfrm>
          <a:off x="124904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45"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46"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47"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48"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49"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50"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51"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52"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53"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54"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55"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56"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57"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58"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59"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843915</xdr:rowOff>
    </xdr:to>
    <xdr:pic>
      <xdr:nvPicPr>
        <xdr:cNvPr id="160" name="Picture 140" descr="3142418731510196992515"/>
        <xdr:cNvPicPr/>
      </xdr:nvPicPr>
      <xdr:blipFill>
        <a:blip r:embed="rId1"/>
        <a:stretch>
          <a:fillRect/>
        </a:stretch>
      </xdr:blipFill>
      <xdr:spPr>
        <a:xfrm>
          <a:off x="1687195" y="17462500"/>
          <a:ext cx="210820"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61"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62"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63"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64"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843915</xdr:rowOff>
    </xdr:to>
    <xdr:pic>
      <xdr:nvPicPr>
        <xdr:cNvPr id="165" name="Picture 140" descr="3142418731510196992515"/>
        <xdr:cNvPicPr/>
      </xdr:nvPicPr>
      <xdr:blipFill>
        <a:blip r:embed="rId1"/>
        <a:stretch>
          <a:fillRect/>
        </a:stretch>
      </xdr:blipFill>
      <xdr:spPr>
        <a:xfrm>
          <a:off x="1687195" y="17462500"/>
          <a:ext cx="14605" cy="84391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66"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210820</xdr:colOff>
      <xdr:row>20</xdr:row>
      <xdr:rowOff>1014095</xdr:rowOff>
    </xdr:to>
    <xdr:pic>
      <xdr:nvPicPr>
        <xdr:cNvPr id="167" name="Picture 140" descr="3142418731510196992515"/>
        <xdr:cNvPicPr/>
      </xdr:nvPicPr>
      <xdr:blipFill>
        <a:blip r:embed="rId1"/>
        <a:stretch>
          <a:fillRect/>
        </a:stretch>
      </xdr:blipFill>
      <xdr:spPr>
        <a:xfrm>
          <a:off x="1687195" y="17462500"/>
          <a:ext cx="210820"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68"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69"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70"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71"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20</xdr:row>
      <xdr:rowOff>0</xdr:rowOff>
    </xdr:from>
    <xdr:to>
      <xdr:col>4</xdr:col>
      <xdr:colOff>14605</xdr:colOff>
      <xdr:row>20</xdr:row>
      <xdr:rowOff>1014095</xdr:rowOff>
    </xdr:to>
    <xdr:pic>
      <xdr:nvPicPr>
        <xdr:cNvPr id="172" name="Picture 140" descr="3142418731510196992515"/>
        <xdr:cNvPicPr/>
      </xdr:nvPicPr>
      <xdr:blipFill>
        <a:blip r:embed="rId1"/>
        <a:stretch>
          <a:fillRect/>
        </a:stretch>
      </xdr:blipFill>
      <xdr:spPr>
        <a:xfrm>
          <a:off x="1687195" y="174625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173"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174"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75"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76"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77"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78"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79"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180"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181"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82"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83"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84"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85"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86"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187"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188"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89"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90"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91"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92"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193"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194"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195"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96"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97"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98"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199"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00"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0</xdr:colOff>
      <xdr:row>26</xdr:row>
      <xdr:rowOff>0</xdr:rowOff>
    </xdr:from>
    <xdr:to>
      <xdr:col>3</xdr:col>
      <xdr:colOff>210820</xdr:colOff>
      <xdr:row>26</xdr:row>
      <xdr:rowOff>1014095</xdr:rowOff>
    </xdr:to>
    <xdr:pic>
      <xdr:nvPicPr>
        <xdr:cNvPr id="201" name="Picture 140" descr="3142418731510196992515"/>
        <xdr:cNvPicPr/>
      </xdr:nvPicPr>
      <xdr:blipFill>
        <a:blip r:embed="rId1"/>
        <a:stretch>
          <a:fillRect/>
        </a:stretch>
      </xdr:blipFill>
      <xdr:spPr>
        <a:xfrm>
          <a:off x="124904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202"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203"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04"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05"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06"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07"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08"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209"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210"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11"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12"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13"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14"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15"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216"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843915</xdr:rowOff>
    </xdr:to>
    <xdr:pic>
      <xdr:nvPicPr>
        <xdr:cNvPr id="217" name="Picture 140" descr="3142418731510196992515"/>
        <xdr:cNvPicPr/>
      </xdr:nvPicPr>
      <xdr:blipFill>
        <a:blip r:embed="rId1"/>
        <a:stretch>
          <a:fillRect/>
        </a:stretch>
      </xdr:blipFill>
      <xdr:spPr>
        <a:xfrm>
          <a:off x="1687195" y="22682200"/>
          <a:ext cx="210820"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18"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19"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20"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21"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843915</xdr:rowOff>
    </xdr:to>
    <xdr:pic>
      <xdr:nvPicPr>
        <xdr:cNvPr id="222" name="Picture 140" descr="3142418731510196992515"/>
        <xdr:cNvPicPr/>
      </xdr:nvPicPr>
      <xdr:blipFill>
        <a:blip r:embed="rId1"/>
        <a:stretch>
          <a:fillRect/>
        </a:stretch>
      </xdr:blipFill>
      <xdr:spPr>
        <a:xfrm>
          <a:off x="1687195" y="22682200"/>
          <a:ext cx="14605" cy="84391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223"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210820</xdr:colOff>
      <xdr:row>26</xdr:row>
      <xdr:rowOff>1014095</xdr:rowOff>
    </xdr:to>
    <xdr:pic>
      <xdr:nvPicPr>
        <xdr:cNvPr id="224" name="Picture 140" descr="3142418731510196992515"/>
        <xdr:cNvPicPr/>
      </xdr:nvPicPr>
      <xdr:blipFill>
        <a:blip r:embed="rId1"/>
        <a:stretch>
          <a:fillRect/>
        </a:stretch>
      </xdr:blipFill>
      <xdr:spPr>
        <a:xfrm>
          <a:off x="1687195" y="22682200"/>
          <a:ext cx="210820"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25"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26"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27"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28"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twoCellAnchor editAs="oneCell">
    <xdr:from>
      <xdr:col>3</xdr:col>
      <xdr:colOff>438150</xdr:colOff>
      <xdr:row>26</xdr:row>
      <xdr:rowOff>0</xdr:rowOff>
    </xdr:from>
    <xdr:to>
      <xdr:col>4</xdr:col>
      <xdr:colOff>14605</xdr:colOff>
      <xdr:row>26</xdr:row>
      <xdr:rowOff>1014095</xdr:rowOff>
    </xdr:to>
    <xdr:pic>
      <xdr:nvPicPr>
        <xdr:cNvPr id="229" name="Picture 140" descr="3142418731510196992515"/>
        <xdr:cNvPicPr/>
      </xdr:nvPicPr>
      <xdr:blipFill>
        <a:blip r:embed="rId1"/>
        <a:stretch>
          <a:fillRect/>
        </a:stretch>
      </xdr:blipFill>
      <xdr:spPr>
        <a:xfrm>
          <a:off x="1687195" y="22682200"/>
          <a:ext cx="14605" cy="101409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438150</xdr:colOff>
      <xdr:row>16</xdr:row>
      <xdr:rowOff>0</xdr:rowOff>
    </xdr:from>
    <xdr:to>
      <xdr:col>4</xdr:col>
      <xdr:colOff>210820</xdr:colOff>
      <xdr:row>16</xdr:row>
      <xdr:rowOff>843915</xdr:rowOff>
    </xdr:to>
    <xdr:pic>
      <xdr:nvPicPr>
        <xdr:cNvPr id="2"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3"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4"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5"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6"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7"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8"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9"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10"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11"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12"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13"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14"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15"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16"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17"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18"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19"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20"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21"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22"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23"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24"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25"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26"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27"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28"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29"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0</xdr:colOff>
      <xdr:row>17</xdr:row>
      <xdr:rowOff>0</xdr:rowOff>
    </xdr:from>
    <xdr:to>
      <xdr:col>3</xdr:col>
      <xdr:colOff>210820</xdr:colOff>
      <xdr:row>18</xdr:row>
      <xdr:rowOff>137795</xdr:rowOff>
    </xdr:to>
    <xdr:pic>
      <xdr:nvPicPr>
        <xdr:cNvPr id="30" name="Picture 140" descr="3142418731510196992515"/>
        <xdr:cNvPicPr/>
      </xdr:nvPicPr>
      <xdr:blipFill>
        <a:blip r:embed="rId1"/>
        <a:stretch>
          <a:fillRect/>
        </a:stretch>
      </xdr:blipFill>
      <xdr:spPr>
        <a:xfrm>
          <a:off x="1249045" y="153035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31"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32"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33"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34"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35"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36"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37"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38"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39"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40"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41"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42"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43"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44"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45"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843915</xdr:rowOff>
    </xdr:to>
    <xdr:pic>
      <xdr:nvPicPr>
        <xdr:cNvPr id="46" name="Picture 140" descr="3142418731510196992515"/>
        <xdr:cNvPicPr/>
      </xdr:nvPicPr>
      <xdr:blipFill>
        <a:blip r:embed="rId1"/>
        <a:stretch>
          <a:fillRect/>
        </a:stretch>
      </xdr:blipFill>
      <xdr:spPr>
        <a:xfrm>
          <a:off x="1687195" y="14274800"/>
          <a:ext cx="210820"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47"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48"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49"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50"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843915</xdr:rowOff>
    </xdr:to>
    <xdr:pic>
      <xdr:nvPicPr>
        <xdr:cNvPr id="51" name="Picture 140" descr="3142418731510196992515"/>
        <xdr:cNvPicPr/>
      </xdr:nvPicPr>
      <xdr:blipFill>
        <a:blip r:embed="rId1"/>
        <a:stretch>
          <a:fillRect/>
        </a:stretch>
      </xdr:blipFill>
      <xdr:spPr>
        <a:xfrm>
          <a:off x="1687195" y="14274800"/>
          <a:ext cx="14605" cy="84391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52"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210820</xdr:colOff>
      <xdr:row>16</xdr:row>
      <xdr:rowOff>1014095</xdr:rowOff>
    </xdr:to>
    <xdr:pic>
      <xdr:nvPicPr>
        <xdr:cNvPr id="53" name="Picture 140" descr="3142418731510196992515"/>
        <xdr:cNvPicPr/>
      </xdr:nvPicPr>
      <xdr:blipFill>
        <a:blip r:embed="rId1"/>
        <a:stretch>
          <a:fillRect/>
        </a:stretch>
      </xdr:blipFill>
      <xdr:spPr>
        <a:xfrm>
          <a:off x="1687195" y="14274800"/>
          <a:ext cx="210820"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54"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55"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56"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57"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16</xdr:row>
      <xdr:rowOff>0</xdr:rowOff>
    </xdr:from>
    <xdr:to>
      <xdr:col>4</xdr:col>
      <xdr:colOff>14605</xdr:colOff>
      <xdr:row>16</xdr:row>
      <xdr:rowOff>1014095</xdr:rowOff>
    </xdr:to>
    <xdr:pic>
      <xdr:nvPicPr>
        <xdr:cNvPr id="58" name="Picture 140" descr="3142418731510196992515"/>
        <xdr:cNvPicPr/>
      </xdr:nvPicPr>
      <xdr:blipFill>
        <a:blip r:embed="rId1"/>
        <a:stretch>
          <a:fillRect/>
        </a:stretch>
      </xdr:blipFill>
      <xdr:spPr>
        <a:xfrm>
          <a:off x="1687195" y="142748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59"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60"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61"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62"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63"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64"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65"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66"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67"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68"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69"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70"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71"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72"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73"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74"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75"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76"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77"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78"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79"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80"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81"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82"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83"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84"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85"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86"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0</xdr:colOff>
      <xdr:row>23</xdr:row>
      <xdr:rowOff>0</xdr:rowOff>
    </xdr:from>
    <xdr:to>
      <xdr:col>3</xdr:col>
      <xdr:colOff>210820</xdr:colOff>
      <xdr:row>24</xdr:row>
      <xdr:rowOff>264795</xdr:rowOff>
    </xdr:to>
    <xdr:pic>
      <xdr:nvPicPr>
        <xdr:cNvPr id="87" name="Picture 140" descr="3142418731510196992515"/>
        <xdr:cNvPicPr/>
      </xdr:nvPicPr>
      <xdr:blipFill>
        <a:blip r:embed="rId1"/>
        <a:stretch>
          <a:fillRect/>
        </a:stretch>
      </xdr:blipFill>
      <xdr:spPr>
        <a:xfrm>
          <a:off x="124904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88"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89"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90"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91"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92"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93"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94"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95"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96"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97"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98"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99"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00"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01"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102"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94615</xdr:rowOff>
    </xdr:to>
    <xdr:pic>
      <xdr:nvPicPr>
        <xdr:cNvPr id="103" name="Picture 140" descr="3142418731510196992515"/>
        <xdr:cNvPicPr/>
      </xdr:nvPicPr>
      <xdr:blipFill>
        <a:blip r:embed="rId1"/>
        <a:stretch>
          <a:fillRect/>
        </a:stretch>
      </xdr:blipFill>
      <xdr:spPr>
        <a:xfrm>
          <a:off x="1687195" y="21374100"/>
          <a:ext cx="210820"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104"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105"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106"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107"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94615</xdr:rowOff>
    </xdr:to>
    <xdr:pic>
      <xdr:nvPicPr>
        <xdr:cNvPr id="108" name="Picture 140" descr="3142418731510196992515"/>
        <xdr:cNvPicPr/>
      </xdr:nvPicPr>
      <xdr:blipFill>
        <a:blip r:embed="rId1"/>
        <a:stretch>
          <a:fillRect/>
        </a:stretch>
      </xdr:blipFill>
      <xdr:spPr>
        <a:xfrm>
          <a:off x="1687195" y="21374100"/>
          <a:ext cx="14605" cy="84391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109"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210820</xdr:colOff>
      <xdr:row>24</xdr:row>
      <xdr:rowOff>264795</xdr:rowOff>
    </xdr:to>
    <xdr:pic>
      <xdr:nvPicPr>
        <xdr:cNvPr id="110" name="Picture 140" descr="3142418731510196992515"/>
        <xdr:cNvPicPr/>
      </xdr:nvPicPr>
      <xdr:blipFill>
        <a:blip r:embed="rId1"/>
        <a:stretch>
          <a:fillRect/>
        </a:stretch>
      </xdr:blipFill>
      <xdr:spPr>
        <a:xfrm>
          <a:off x="1687195" y="21374100"/>
          <a:ext cx="210820"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11"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12"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13"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14"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23</xdr:row>
      <xdr:rowOff>0</xdr:rowOff>
    </xdr:from>
    <xdr:to>
      <xdr:col>4</xdr:col>
      <xdr:colOff>14605</xdr:colOff>
      <xdr:row>24</xdr:row>
      <xdr:rowOff>264795</xdr:rowOff>
    </xdr:to>
    <xdr:pic>
      <xdr:nvPicPr>
        <xdr:cNvPr id="115" name="Picture 140" descr="3142418731510196992515"/>
        <xdr:cNvPicPr/>
      </xdr:nvPicPr>
      <xdr:blipFill>
        <a:blip r:embed="rId1"/>
        <a:stretch>
          <a:fillRect/>
        </a:stretch>
      </xdr:blipFill>
      <xdr:spPr>
        <a:xfrm>
          <a:off x="1687195" y="213741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16"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17"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18"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19"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20"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21"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22"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23"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24"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25"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26"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27"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28"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29"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30"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31"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32"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33"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34"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35"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36"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37"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38"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39"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40"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41"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42"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43"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0</xdr:colOff>
      <xdr:row>28</xdr:row>
      <xdr:rowOff>0</xdr:rowOff>
    </xdr:from>
    <xdr:to>
      <xdr:col>3</xdr:col>
      <xdr:colOff>210820</xdr:colOff>
      <xdr:row>29</xdr:row>
      <xdr:rowOff>633095</xdr:rowOff>
    </xdr:to>
    <xdr:pic>
      <xdr:nvPicPr>
        <xdr:cNvPr id="144" name="Picture 140" descr="3142418731510196992515"/>
        <xdr:cNvPicPr/>
      </xdr:nvPicPr>
      <xdr:blipFill>
        <a:blip r:embed="rId1"/>
        <a:stretch>
          <a:fillRect/>
        </a:stretch>
      </xdr:blipFill>
      <xdr:spPr>
        <a:xfrm>
          <a:off x="124904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45"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46"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47"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48"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49"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50"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51"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52"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53"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54"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55"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56"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57"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58"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59"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462915</xdr:rowOff>
    </xdr:to>
    <xdr:pic>
      <xdr:nvPicPr>
        <xdr:cNvPr id="160" name="Picture 140" descr="3142418731510196992515"/>
        <xdr:cNvPicPr/>
      </xdr:nvPicPr>
      <xdr:blipFill>
        <a:blip r:embed="rId1"/>
        <a:stretch>
          <a:fillRect/>
        </a:stretch>
      </xdr:blipFill>
      <xdr:spPr>
        <a:xfrm>
          <a:off x="1687195" y="26047700"/>
          <a:ext cx="210820"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61"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62"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63"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64"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462915</xdr:rowOff>
    </xdr:to>
    <xdr:pic>
      <xdr:nvPicPr>
        <xdr:cNvPr id="165" name="Picture 140" descr="3142418731510196992515"/>
        <xdr:cNvPicPr/>
      </xdr:nvPicPr>
      <xdr:blipFill>
        <a:blip r:embed="rId1"/>
        <a:stretch>
          <a:fillRect/>
        </a:stretch>
      </xdr:blipFill>
      <xdr:spPr>
        <a:xfrm>
          <a:off x="1687195" y="26047700"/>
          <a:ext cx="14605" cy="84391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66"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210820</xdr:colOff>
      <xdr:row>29</xdr:row>
      <xdr:rowOff>633095</xdr:rowOff>
    </xdr:to>
    <xdr:pic>
      <xdr:nvPicPr>
        <xdr:cNvPr id="167" name="Picture 140" descr="3142418731510196992515"/>
        <xdr:cNvPicPr/>
      </xdr:nvPicPr>
      <xdr:blipFill>
        <a:blip r:embed="rId1"/>
        <a:stretch>
          <a:fillRect/>
        </a:stretch>
      </xdr:blipFill>
      <xdr:spPr>
        <a:xfrm>
          <a:off x="1687195" y="26047700"/>
          <a:ext cx="210820"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68"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69"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70"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71"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28</xdr:row>
      <xdr:rowOff>0</xdr:rowOff>
    </xdr:from>
    <xdr:to>
      <xdr:col>4</xdr:col>
      <xdr:colOff>14605</xdr:colOff>
      <xdr:row>29</xdr:row>
      <xdr:rowOff>633095</xdr:rowOff>
    </xdr:to>
    <xdr:pic>
      <xdr:nvPicPr>
        <xdr:cNvPr id="172" name="Picture 140" descr="3142418731510196992515"/>
        <xdr:cNvPicPr/>
      </xdr:nvPicPr>
      <xdr:blipFill>
        <a:blip r:embed="rId1"/>
        <a:stretch>
          <a:fillRect/>
        </a:stretch>
      </xdr:blipFill>
      <xdr:spPr>
        <a:xfrm>
          <a:off x="1687195" y="260477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843915</xdr:rowOff>
    </xdr:to>
    <xdr:pic>
      <xdr:nvPicPr>
        <xdr:cNvPr id="173" name="Picture 140" descr="3142418731510196992515"/>
        <xdr:cNvPicPr/>
      </xdr:nvPicPr>
      <xdr:blipFill>
        <a:blip r:embed="rId1"/>
        <a:stretch>
          <a:fillRect/>
        </a:stretch>
      </xdr:blipFill>
      <xdr:spPr>
        <a:xfrm>
          <a:off x="1687195" y="28397200"/>
          <a:ext cx="210820" cy="84391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843915</xdr:rowOff>
    </xdr:to>
    <xdr:pic>
      <xdr:nvPicPr>
        <xdr:cNvPr id="174" name="Picture 140" descr="3142418731510196992515"/>
        <xdr:cNvPicPr/>
      </xdr:nvPicPr>
      <xdr:blipFill>
        <a:blip r:embed="rId1"/>
        <a:stretch>
          <a:fillRect/>
        </a:stretch>
      </xdr:blipFill>
      <xdr:spPr>
        <a:xfrm>
          <a:off x="1687195" y="28397200"/>
          <a:ext cx="210820"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75"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76"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77"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78"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79"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1014095</xdr:rowOff>
    </xdr:to>
    <xdr:pic>
      <xdr:nvPicPr>
        <xdr:cNvPr id="180" name="Picture 140" descr="3142418731510196992515"/>
        <xdr:cNvPicPr/>
      </xdr:nvPicPr>
      <xdr:blipFill>
        <a:blip r:embed="rId1"/>
        <a:stretch>
          <a:fillRect/>
        </a:stretch>
      </xdr:blipFill>
      <xdr:spPr>
        <a:xfrm>
          <a:off x="1687195" y="28397200"/>
          <a:ext cx="210820" cy="101409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1014095</xdr:rowOff>
    </xdr:to>
    <xdr:pic>
      <xdr:nvPicPr>
        <xdr:cNvPr id="181" name="Picture 140" descr="3142418731510196992515"/>
        <xdr:cNvPicPr/>
      </xdr:nvPicPr>
      <xdr:blipFill>
        <a:blip r:embed="rId1"/>
        <a:stretch>
          <a:fillRect/>
        </a:stretch>
      </xdr:blipFill>
      <xdr:spPr>
        <a:xfrm>
          <a:off x="1687195" y="28397200"/>
          <a:ext cx="210820"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82"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83"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84"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85"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86"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843915</xdr:rowOff>
    </xdr:to>
    <xdr:pic>
      <xdr:nvPicPr>
        <xdr:cNvPr id="187" name="Picture 140" descr="3142418731510196992515"/>
        <xdr:cNvPicPr/>
      </xdr:nvPicPr>
      <xdr:blipFill>
        <a:blip r:embed="rId1"/>
        <a:stretch>
          <a:fillRect/>
        </a:stretch>
      </xdr:blipFill>
      <xdr:spPr>
        <a:xfrm>
          <a:off x="1687195" y="28397200"/>
          <a:ext cx="210820" cy="84391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843915</xdr:rowOff>
    </xdr:to>
    <xdr:pic>
      <xdr:nvPicPr>
        <xdr:cNvPr id="188" name="Picture 140" descr="3142418731510196992515"/>
        <xdr:cNvPicPr/>
      </xdr:nvPicPr>
      <xdr:blipFill>
        <a:blip r:embed="rId1"/>
        <a:stretch>
          <a:fillRect/>
        </a:stretch>
      </xdr:blipFill>
      <xdr:spPr>
        <a:xfrm>
          <a:off x="1687195" y="28397200"/>
          <a:ext cx="210820"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89"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90"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91"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92"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843915</xdr:rowOff>
    </xdr:to>
    <xdr:pic>
      <xdr:nvPicPr>
        <xdr:cNvPr id="193" name="Picture 140" descr="3142418731510196992515"/>
        <xdr:cNvPicPr/>
      </xdr:nvPicPr>
      <xdr:blipFill>
        <a:blip r:embed="rId1"/>
        <a:stretch>
          <a:fillRect/>
        </a:stretch>
      </xdr:blipFill>
      <xdr:spPr>
        <a:xfrm>
          <a:off x="1687195" y="28397200"/>
          <a:ext cx="14605" cy="84391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1014095</xdr:rowOff>
    </xdr:to>
    <xdr:pic>
      <xdr:nvPicPr>
        <xdr:cNvPr id="194" name="Picture 140" descr="3142418731510196992515"/>
        <xdr:cNvPicPr/>
      </xdr:nvPicPr>
      <xdr:blipFill>
        <a:blip r:embed="rId1"/>
        <a:stretch>
          <a:fillRect/>
        </a:stretch>
      </xdr:blipFill>
      <xdr:spPr>
        <a:xfrm>
          <a:off x="1687195" y="28397200"/>
          <a:ext cx="210820" cy="1014095"/>
        </a:xfrm>
        <a:prstGeom prst="rect">
          <a:avLst/>
        </a:prstGeom>
        <a:noFill/>
        <a:ln w="9525">
          <a:noFill/>
        </a:ln>
      </xdr:spPr>
    </xdr:pic>
    <xdr:clientData/>
  </xdr:twoCellAnchor>
  <xdr:twoCellAnchor editAs="oneCell">
    <xdr:from>
      <xdr:col>3</xdr:col>
      <xdr:colOff>438150</xdr:colOff>
      <xdr:row>30</xdr:row>
      <xdr:rowOff>0</xdr:rowOff>
    </xdr:from>
    <xdr:to>
      <xdr:col>4</xdr:col>
      <xdr:colOff>210820</xdr:colOff>
      <xdr:row>30</xdr:row>
      <xdr:rowOff>1014095</xdr:rowOff>
    </xdr:to>
    <xdr:pic>
      <xdr:nvPicPr>
        <xdr:cNvPr id="195" name="Picture 140" descr="3142418731510196992515"/>
        <xdr:cNvPicPr/>
      </xdr:nvPicPr>
      <xdr:blipFill>
        <a:blip r:embed="rId1"/>
        <a:stretch>
          <a:fillRect/>
        </a:stretch>
      </xdr:blipFill>
      <xdr:spPr>
        <a:xfrm>
          <a:off x="1687195" y="28397200"/>
          <a:ext cx="210820"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96"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97"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98"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199"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438150</xdr:colOff>
      <xdr:row>30</xdr:row>
      <xdr:rowOff>0</xdr:rowOff>
    </xdr:from>
    <xdr:to>
      <xdr:col>4</xdr:col>
      <xdr:colOff>14605</xdr:colOff>
      <xdr:row>30</xdr:row>
      <xdr:rowOff>1014095</xdr:rowOff>
    </xdr:to>
    <xdr:pic>
      <xdr:nvPicPr>
        <xdr:cNvPr id="200" name="Picture 140" descr="3142418731510196992515"/>
        <xdr:cNvPicPr/>
      </xdr:nvPicPr>
      <xdr:blipFill>
        <a:blip r:embed="rId1"/>
        <a:stretch>
          <a:fillRect/>
        </a:stretch>
      </xdr:blipFill>
      <xdr:spPr>
        <a:xfrm>
          <a:off x="1687195" y="28397200"/>
          <a:ext cx="14605" cy="1014095"/>
        </a:xfrm>
        <a:prstGeom prst="rect">
          <a:avLst/>
        </a:prstGeom>
        <a:noFill/>
        <a:ln w="9525">
          <a:noFill/>
        </a:ln>
      </xdr:spPr>
    </xdr:pic>
    <xdr:clientData/>
  </xdr:twoCellAnchor>
  <xdr:twoCellAnchor editAs="oneCell">
    <xdr:from>
      <xdr:col>3</xdr:col>
      <xdr:colOff>0</xdr:colOff>
      <xdr:row>31</xdr:row>
      <xdr:rowOff>0</xdr:rowOff>
    </xdr:from>
    <xdr:to>
      <xdr:col>3</xdr:col>
      <xdr:colOff>210820</xdr:colOff>
      <xdr:row>32</xdr:row>
      <xdr:rowOff>671195</xdr:rowOff>
    </xdr:to>
    <xdr:pic>
      <xdr:nvPicPr>
        <xdr:cNvPr id="201" name="Picture 140" descr="3142418731510196992515"/>
        <xdr:cNvPicPr/>
      </xdr:nvPicPr>
      <xdr:blipFill>
        <a:blip r:embed="rId1"/>
        <a:stretch>
          <a:fillRect/>
        </a:stretch>
      </xdr:blipFill>
      <xdr:spPr>
        <a:xfrm>
          <a:off x="1249045" y="29654500"/>
          <a:ext cx="210820" cy="101409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501015</xdr:rowOff>
    </xdr:to>
    <xdr:pic>
      <xdr:nvPicPr>
        <xdr:cNvPr id="202" name="Picture 140" descr="3142418731510196992515"/>
        <xdr:cNvPicPr/>
      </xdr:nvPicPr>
      <xdr:blipFill>
        <a:blip r:embed="rId1"/>
        <a:stretch>
          <a:fillRect/>
        </a:stretch>
      </xdr:blipFill>
      <xdr:spPr>
        <a:xfrm>
          <a:off x="1687195" y="29654500"/>
          <a:ext cx="210820" cy="84391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501015</xdr:rowOff>
    </xdr:to>
    <xdr:pic>
      <xdr:nvPicPr>
        <xdr:cNvPr id="203" name="Picture 140" descr="3142418731510196992515"/>
        <xdr:cNvPicPr/>
      </xdr:nvPicPr>
      <xdr:blipFill>
        <a:blip r:embed="rId1"/>
        <a:stretch>
          <a:fillRect/>
        </a:stretch>
      </xdr:blipFill>
      <xdr:spPr>
        <a:xfrm>
          <a:off x="1687195" y="29654500"/>
          <a:ext cx="210820"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04"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05"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06"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07"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08"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671195</xdr:rowOff>
    </xdr:to>
    <xdr:pic>
      <xdr:nvPicPr>
        <xdr:cNvPr id="209" name="Picture 140" descr="3142418731510196992515"/>
        <xdr:cNvPicPr/>
      </xdr:nvPicPr>
      <xdr:blipFill>
        <a:blip r:embed="rId1"/>
        <a:stretch>
          <a:fillRect/>
        </a:stretch>
      </xdr:blipFill>
      <xdr:spPr>
        <a:xfrm>
          <a:off x="1687195" y="29654500"/>
          <a:ext cx="210820" cy="101409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671195</xdr:rowOff>
    </xdr:to>
    <xdr:pic>
      <xdr:nvPicPr>
        <xdr:cNvPr id="210" name="Picture 140" descr="3142418731510196992515"/>
        <xdr:cNvPicPr/>
      </xdr:nvPicPr>
      <xdr:blipFill>
        <a:blip r:embed="rId1"/>
        <a:stretch>
          <a:fillRect/>
        </a:stretch>
      </xdr:blipFill>
      <xdr:spPr>
        <a:xfrm>
          <a:off x="1687195" y="29654500"/>
          <a:ext cx="210820"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11"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12"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13"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14"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15"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501015</xdr:rowOff>
    </xdr:to>
    <xdr:pic>
      <xdr:nvPicPr>
        <xdr:cNvPr id="216" name="Picture 140" descr="3142418731510196992515"/>
        <xdr:cNvPicPr/>
      </xdr:nvPicPr>
      <xdr:blipFill>
        <a:blip r:embed="rId1"/>
        <a:stretch>
          <a:fillRect/>
        </a:stretch>
      </xdr:blipFill>
      <xdr:spPr>
        <a:xfrm>
          <a:off x="1687195" y="29654500"/>
          <a:ext cx="210820" cy="84391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501015</xdr:rowOff>
    </xdr:to>
    <xdr:pic>
      <xdr:nvPicPr>
        <xdr:cNvPr id="217" name="Picture 140" descr="3142418731510196992515"/>
        <xdr:cNvPicPr/>
      </xdr:nvPicPr>
      <xdr:blipFill>
        <a:blip r:embed="rId1"/>
        <a:stretch>
          <a:fillRect/>
        </a:stretch>
      </xdr:blipFill>
      <xdr:spPr>
        <a:xfrm>
          <a:off x="1687195" y="29654500"/>
          <a:ext cx="210820"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18"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19"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20"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21"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501015</xdr:rowOff>
    </xdr:to>
    <xdr:pic>
      <xdr:nvPicPr>
        <xdr:cNvPr id="222" name="Picture 140" descr="3142418731510196992515"/>
        <xdr:cNvPicPr/>
      </xdr:nvPicPr>
      <xdr:blipFill>
        <a:blip r:embed="rId1"/>
        <a:stretch>
          <a:fillRect/>
        </a:stretch>
      </xdr:blipFill>
      <xdr:spPr>
        <a:xfrm>
          <a:off x="1687195" y="29654500"/>
          <a:ext cx="14605" cy="84391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671195</xdr:rowOff>
    </xdr:to>
    <xdr:pic>
      <xdr:nvPicPr>
        <xdr:cNvPr id="223" name="Picture 140" descr="3142418731510196992515"/>
        <xdr:cNvPicPr/>
      </xdr:nvPicPr>
      <xdr:blipFill>
        <a:blip r:embed="rId1"/>
        <a:stretch>
          <a:fillRect/>
        </a:stretch>
      </xdr:blipFill>
      <xdr:spPr>
        <a:xfrm>
          <a:off x="1687195" y="29654500"/>
          <a:ext cx="210820" cy="1014095"/>
        </a:xfrm>
        <a:prstGeom prst="rect">
          <a:avLst/>
        </a:prstGeom>
        <a:noFill/>
        <a:ln w="9525">
          <a:noFill/>
        </a:ln>
      </xdr:spPr>
    </xdr:pic>
    <xdr:clientData/>
  </xdr:twoCellAnchor>
  <xdr:twoCellAnchor editAs="oneCell">
    <xdr:from>
      <xdr:col>3</xdr:col>
      <xdr:colOff>438150</xdr:colOff>
      <xdr:row>31</xdr:row>
      <xdr:rowOff>0</xdr:rowOff>
    </xdr:from>
    <xdr:to>
      <xdr:col>4</xdr:col>
      <xdr:colOff>210820</xdr:colOff>
      <xdr:row>32</xdr:row>
      <xdr:rowOff>671195</xdr:rowOff>
    </xdr:to>
    <xdr:pic>
      <xdr:nvPicPr>
        <xdr:cNvPr id="224" name="Picture 140" descr="3142418731510196992515"/>
        <xdr:cNvPicPr/>
      </xdr:nvPicPr>
      <xdr:blipFill>
        <a:blip r:embed="rId1"/>
        <a:stretch>
          <a:fillRect/>
        </a:stretch>
      </xdr:blipFill>
      <xdr:spPr>
        <a:xfrm>
          <a:off x="1687195" y="29654500"/>
          <a:ext cx="210820"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25"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26"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27"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28"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twoCellAnchor editAs="oneCell">
    <xdr:from>
      <xdr:col>3</xdr:col>
      <xdr:colOff>438150</xdr:colOff>
      <xdr:row>31</xdr:row>
      <xdr:rowOff>0</xdr:rowOff>
    </xdr:from>
    <xdr:to>
      <xdr:col>4</xdr:col>
      <xdr:colOff>14605</xdr:colOff>
      <xdr:row>32</xdr:row>
      <xdr:rowOff>671195</xdr:rowOff>
    </xdr:to>
    <xdr:pic>
      <xdr:nvPicPr>
        <xdr:cNvPr id="229" name="Picture 140" descr="3142418731510196992515"/>
        <xdr:cNvPicPr/>
      </xdr:nvPicPr>
      <xdr:blipFill>
        <a:blip r:embed="rId1"/>
        <a:stretch>
          <a:fillRect/>
        </a:stretch>
      </xdr:blipFill>
      <xdr:spPr>
        <a:xfrm>
          <a:off x="1687195" y="29654500"/>
          <a:ext cx="14605" cy="101409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6"/>
  <sheetViews>
    <sheetView zoomScale="85" zoomScaleNormal="85" topLeftCell="A8" workbookViewId="0">
      <selection activeCell="G17" sqref="G17"/>
    </sheetView>
  </sheetViews>
  <sheetFormatPr defaultColWidth="8.8" defaultRowHeight="13.5"/>
  <cols>
    <col min="1" max="1" width="4.38333333333333" style="189" customWidth="1"/>
    <col min="2" max="2" width="11.5" style="189" customWidth="1"/>
    <col min="3" max="3" width="10.45" style="189" customWidth="1"/>
    <col min="4" max="4" width="6" style="189"/>
    <col min="5" max="5" width="8.38333333333333" style="189" customWidth="1"/>
    <col min="6" max="6" width="6.6" style="189" customWidth="1"/>
    <col min="7" max="7" width="45.25" style="190" customWidth="1"/>
    <col min="8" max="8" width="14.4083333333333" style="191" customWidth="1"/>
    <col min="9" max="9" width="36.1333333333333" style="192" customWidth="1"/>
    <col min="10" max="10" width="9.06666666666667" style="189" customWidth="1"/>
    <col min="11" max="11" width="13.9666666666667" style="193" customWidth="1"/>
    <col min="12" max="12" width="10.5833333333333" style="193" customWidth="1"/>
    <col min="13" max="13" width="11.25" style="189" customWidth="1"/>
    <col min="14" max="14" width="12.8833333333333" style="189" customWidth="1"/>
    <col min="15" max="15" width="12.3833333333333" style="189" customWidth="1"/>
    <col min="16" max="18" width="9" style="184"/>
    <col min="19" max="16374" width="8.8" style="184"/>
    <col min="16375" max="16377" width="8.8" style="194"/>
    <col min="16378" max="16384" width="8.8" style="7"/>
  </cols>
  <sheetData>
    <row r="1" s="184" customFormat="1" ht="18" customHeight="1" spans="1:15">
      <c r="A1" s="195" t="s">
        <v>0</v>
      </c>
      <c r="B1" s="195"/>
      <c r="C1" s="14"/>
      <c r="D1" s="13"/>
      <c r="E1" s="13"/>
      <c r="F1" s="13"/>
      <c r="G1" s="190"/>
      <c r="H1" s="191"/>
      <c r="I1" s="192"/>
      <c r="J1" s="189"/>
      <c r="K1" s="193"/>
      <c r="L1" s="193"/>
      <c r="M1" s="189"/>
      <c r="N1" s="189"/>
      <c r="O1" s="189"/>
    </row>
    <row r="2" s="185" customFormat="1" ht="53" customHeight="1" spans="1:15">
      <c r="A2" s="196" t="s">
        <v>1</v>
      </c>
      <c r="B2" s="196"/>
      <c r="C2" s="196"/>
      <c r="D2" s="196"/>
      <c r="E2" s="196"/>
      <c r="F2" s="196"/>
      <c r="G2" s="196"/>
      <c r="H2" s="197"/>
      <c r="I2" s="196"/>
      <c r="J2" s="196"/>
      <c r="K2" s="218"/>
      <c r="L2" s="218"/>
      <c r="M2" s="196"/>
      <c r="N2" s="196"/>
      <c r="O2" s="196"/>
    </row>
    <row r="3" s="2" customFormat="1" ht="36" customHeight="1" spans="1:15">
      <c r="A3" s="17" t="s">
        <v>2</v>
      </c>
      <c r="B3" s="17" t="s">
        <v>3</v>
      </c>
      <c r="C3" s="17" t="s">
        <v>4</v>
      </c>
      <c r="D3" s="17" t="s">
        <v>5</v>
      </c>
      <c r="E3" s="17" t="s">
        <v>6</v>
      </c>
      <c r="F3" s="17" t="s">
        <v>7</v>
      </c>
      <c r="G3" s="17" t="s">
        <v>8</v>
      </c>
      <c r="H3" s="118" t="s">
        <v>9</v>
      </c>
      <c r="I3" s="115" t="s">
        <v>10</v>
      </c>
      <c r="J3" s="115"/>
      <c r="K3" s="116"/>
      <c r="L3" s="116"/>
      <c r="M3" s="17" t="s">
        <v>11</v>
      </c>
      <c r="N3" s="17" t="s">
        <v>12</v>
      </c>
      <c r="O3" s="17" t="s">
        <v>13</v>
      </c>
    </row>
    <row r="4" s="2" customFormat="1" ht="20.2" customHeight="1" spans="1:15">
      <c r="A4" s="17"/>
      <c r="B4" s="17"/>
      <c r="C4" s="17"/>
      <c r="D4" s="17"/>
      <c r="E4" s="17"/>
      <c r="F4" s="17"/>
      <c r="G4" s="17"/>
      <c r="H4" s="118" t="s">
        <v>14</v>
      </c>
      <c r="I4" s="115" t="s">
        <v>15</v>
      </c>
      <c r="J4" s="17" t="s">
        <v>16</v>
      </c>
      <c r="K4" s="116" t="s">
        <v>17</v>
      </c>
      <c r="L4" s="116" t="s">
        <v>18</v>
      </c>
      <c r="M4" s="17"/>
      <c r="N4" s="17"/>
      <c r="O4" s="17"/>
    </row>
    <row r="5" s="2" customFormat="1" ht="19.5" customHeight="1" spans="1:15">
      <c r="A5" s="17"/>
      <c r="B5" s="17"/>
      <c r="C5" s="17"/>
      <c r="D5" s="17"/>
      <c r="E5" s="17"/>
      <c r="F5" s="17"/>
      <c r="G5" s="17"/>
      <c r="H5" s="118"/>
      <c r="I5" s="115"/>
      <c r="J5" s="17"/>
      <c r="K5" s="116"/>
      <c r="L5" s="116"/>
      <c r="M5" s="17"/>
      <c r="N5" s="17"/>
      <c r="O5" s="17"/>
    </row>
    <row r="6" s="2" customFormat="1" ht="12" customHeight="1" spans="1:15">
      <c r="A6" s="17"/>
      <c r="B6" s="17"/>
      <c r="C6" s="17"/>
      <c r="D6" s="17"/>
      <c r="E6" s="17"/>
      <c r="F6" s="17"/>
      <c r="G6" s="17"/>
      <c r="H6" s="118"/>
      <c r="I6" s="115"/>
      <c r="J6" s="17"/>
      <c r="K6" s="116"/>
      <c r="L6" s="116"/>
      <c r="M6" s="17"/>
      <c r="N6" s="17"/>
      <c r="O6" s="17"/>
    </row>
    <row r="7" s="2" customFormat="1" ht="27" customHeight="1" spans="1:15">
      <c r="A7" s="17" t="s">
        <v>19</v>
      </c>
      <c r="B7" s="17"/>
      <c r="C7" s="17"/>
      <c r="D7" s="17"/>
      <c r="E7" s="17"/>
      <c r="F7" s="17"/>
      <c r="G7" s="17"/>
      <c r="H7" s="118">
        <f>H8+H11+H15+H18+H22</f>
        <v>1379.8972</v>
      </c>
      <c r="I7" s="115"/>
      <c r="J7" s="118">
        <v>172</v>
      </c>
      <c r="K7" s="118">
        <v>0.5722</v>
      </c>
      <c r="L7" s="118">
        <v>1.9347</v>
      </c>
      <c r="M7" s="17"/>
      <c r="N7" s="17"/>
      <c r="O7" s="120"/>
    </row>
    <row r="8" s="186" customFormat="1" ht="30" customHeight="1" spans="1:15">
      <c r="A8" s="198"/>
      <c r="B8" s="199" t="s">
        <v>20</v>
      </c>
      <c r="C8" s="200"/>
      <c r="D8" s="200"/>
      <c r="E8" s="200"/>
      <c r="F8" s="200"/>
      <c r="G8" s="201"/>
      <c r="H8" s="202">
        <f>H9+H10</f>
        <v>350</v>
      </c>
      <c r="I8" s="219"/>
      <c r="J8" s="220">
        <v>172</v>
      </c>
      <c r="K8" s="221">
        <v>0.5722</v>
      </c>
      <c r="L8" s="221">
        <v>1.9347</v>
      </c>
      <c r="M8" s="220"/>
      <c r="N8" s="220"/>
      <c r="O8" s="222"/>
    </row>
    <row r="9" s="187" customFormat="1" ht="107" customHeight="1" spans="1:15">
      <c r="A9" s="198">
        <v>1</v>
      </c>
      <c r="B9" s="203" t="s">
        <v>21</v>
      </c>
      <c r="C9" s="204" t="s">
        <v>22</v>
      </c>
      <c r="D9" s="204" t="s">
        <v>23</v>
      </c>
      <c r="E9" s="204" t="s">
        <v>24</v>
      </c>
      <c r="F9" s="204" t="s">
        <v>25</v>
      </c>
      <c r="G9" s="204" t="s">
        <v>26</v>
      </c>
      <c r="H9" s="205">
        <v>300</v>
      </c>
      <c r="I9" s="204" t="s">
        <v>27</v>
      </c>
      <c r="J9" s="204">
        <v>172</v>
      </c>
      <c r="K9" s="204">
        <v>0.08</v>
      </c>
      <c r="L9" s="204">
        <v>0.32</v>
      </c>
      <c r="M9" s="204" t="s">
        <v>28</v>
      </c>
      <c r="N9" s="204" t="s">
        <v>29</v>
      </c>
      <c r="O9" s="204"/>
    </row>
    <row r="10" s="188" customFormat="1" ht="194" customHeight="1" spans="1:15">
      <c r="A10" s="206">
        <v>2</v>
      </c>
      <c r="B10" s="207"/>
      <c r="C10" s="208" t="s">
        <v>30</v>
      </c>
      <c r="D10" s="208" t="s">
        <v>23</v>
      </c>
      <c r="E10" s="208" t="s">
        <v>31</v>
      </c>
      <c r="F10" s="208" t="s">
        <v>32</v>
      </c>
      <c r="G10" s="208" t="s">
        <v>33</v>
      </c>
      <c r="H10" s="209">
        <v>50</v>
      </c>
      <c r="I10" s="208" t="s">
        <v>34</v>
      </c>
      <c r="J10" s="204">
        <v>19</v>
      </c>
      <c r="K10" s="204">
        <v>0.0057</v>
      </c>
      <c r="L10" s="204">
        <v>0.0057</v>
      </c>
      <c r="M10" s="204" t="s">
        <v>32</v>
      </c>
      <c r="N10" s="204" t="s">
        <v>35</v>
      </c>
      <c r="O10" s="204"/>
    </row>
    <row r="11" s="188" customFormat="1" ht="26" customHeight="1" spans="1:15">
      <c r="A11" s="206"/>
      <c r="B11" s="199" t="s">
        <v>20</v>
      </c>
      <c r="C11" s="200"/>
      <c r="D11" s="200"/>
      <c r="E11" s="200"/>
      <c r="F11" s="200"/>
      <c r="G11" s="201"/>
      <c r="H11" s="202">
        <f>H12+H13+H14</f>
        <v>175.8</v>
      </c>
      <c r="I11" s="223"/>
      <c r="J11" s="223"/>
      <c r="K11" s="223"/>
      <c r="L11" s="223"/>
      <c r="M11" s="223"/>
      <c r="N11" s="223"/>
      <c r="O11" s="223"/>
    </row>
    <row r="12" s="187" customFormat="1" ht="160" customHeight="1" spans="1:15">
      <c r="A12" s="198">
        <v>3</v>
      </c>
      <c r="B12" s="210" t="s">
        <v>36</v>
      </c>
      <c r="C12" s="204" t="s">
        <v>37</v>
      </c>
      <c r="D12" s="204" t="s">
        <v>38</v>
      </c>
      <c r="E12" s="204" t="s">
        <v>24</v>
      </c>
      <c r="F12" s="204" t="s">
        <v>39</v>
      </c>
      <c r="G12" s="204" t="s">
        <v>40</v>
      </c>
      <c r="H12" s="205">
        <v>118.2</v>
      </c>
      <c r="I12" s="204" t="s">
        <v>41</v>
      </c>
      <c r="J12" s="204">
        <v>172</v>
      </c>
      <c r="K12" s="204">
        <v>0.0394</v>
      </c>
      <c r="L12" s="204">
        <v>0.0394</v>
      </c>
      <c r="M12" s="204" t="s">
        <v>42</v>
      </c>
      <c r="N12" s="204" t="s">
        <v>43</v>
      </c>
      <c r="O12" s="204"/>
    </row>
    <row r="13" s="187" customFormat="1" ht="350" customHeight="1" spans="1:15">
      <c r="A13" s="198">
        <v>4</v>
      </c>
      <c r="B13" s="210"/>
      <c r="C13" s="204" t="s">
        <v>44</v>
      </c>
      <c r="D13" s="204" t="s">
        <v>38</v>
      </c>
      <c r="E13" s="204" t="s">
        <v>24</v>
      </c>
      <c r="F13" s="204" t="s">
        <v>39</v>
      </c>
      <c r="G13" s="204" t="s">
        <v>45</v>
      </c>
      <c r="H13" s="205">
        <v>51.6</v>
      </c>
      <c r="I13" s="204" t="s">
        <v>46</v>
      </c>
      <c r="J13" s="204">
        <v>19</v>
      </c>
      <c r="K13" s="204">
        <v>0.012</v>
      </c>
      <c r="L13" s="204">
        <v>0.0172</v>
      </c>
      <c r="M13" s="204" t="s">
        <v>42</v>
      </c>
      <c r="N13" s="204" t="s">
        <v>43</v>
      </c>
      <c r="O13" s="204"/>
    </row>
    <row r="14" s="187" customFormat="1" ht="122" customHeight="1" spans="1:15">
      <c r="A14" s="198">
        <v>5</v>
      </c>
      <c r="B14" s="210"/>
      <c r="C14" s="204" t="s">
        <v>47</v>
      </c>
      <c r="D14" s="204" t="s">
        <v>23</v>
      </c>
      <c r="E14" s="204" t="s">
        <v>24</v>
      </c>
      <c r="F14" s="204" t="s">
        <v>48</v>
      </c>
      <c r="G14" s="204" t="s">
        <v>49</v>
      </c>
      <c r="H14" s="205">
        <v>6</v>
      </c>
      <c r="I14" s="204" t="s">
        <v>50</v>
      </c>
      <c r="J14" s="204">
        <v>19</v>
      </c>
      <c r="K14" s="204">
        <v>0.003</v>
      </c>
      <c r="L14" s="204">
        <v>0.003</v>
      </c>
      <c r="M14" s="204" t="s">
        <v>42</v>
      </c>
      <c r="N14" s="204" t="s">
        <v>43</v>
      </c>
      <c r="O14" s="204"/>
    </row>
    <row r="15" s="187" customFormat="1" ht="26" customHeight="1" spans="1:15">
      <c r="A15" s="198"/>
      <c r="B15" s="199" t="s">
        <v>20</v>
      </c>
      <c r="C15" s="200"/>
      <c r="D15" s="200"/>
      <c r="E15" s="200"/>
      <c r="F15" s="200"/>
      <c r="G15" s="201"/>
      <c r="H15" s="202">
        <f>H16+H17</f>
        <v>681.623</v>
      </c>
      <c r="I15" s="204"/>
      <c r="J15" s="204"/>
      <c r="K15" s="204"/>
      <c r="L15" s="204"/>
      <c r="M15" s="204"/>
      <c r="N15" s="204"/>
      <c r="O15" s="204"/>
    </row>
    <row r="16" s="187" customFormat="1" ht="126" customHeight="1" spans="1:15">
      <c r="A16" s="198"/>
      <c r="B16" s="211" t="s">
        <v>51</v>
      </c>
      <c r="C16" s="204" t="s">
        <v>52</v>
      </c>
      <c r="D16" s="204" t="s">
        <v>38</v>
      </c>
      <c r="E16" s="204" t="s">
        <v>24</v>
      </c>
      <c r="F16" s="204" t="s">
        <v>53</v>
      </c>
      <c r="G16" s="204" t="s">
        <v>54</v>
      </c>
      <c r="H16" s="205">
        <v>657.883</v>
      </c>
      <c r="I16" s="204" t="s">
        <v>55</v>
      </c>
      <c r="J16" s="204">
        <v>1</v>
      </c>
      <c r="K16" s="204">
        <v>0.1019</v>
      </c>
      <c r="L16" s="204">
        <v>0.3895</v>
      </c>
      <c r="M16" s="204" t="s">
        <v>56</v>
      </c>
      <c r="N16" s="204" t="s">
        <v>57</v>
      </c>
      <c r="O16" s="204"/>
    </row>
    <row r="17" s="187" customFormat="1" ht="114" customHeight="1" spans="1:15">
      <c r="A17" s="198">
        <v>6</v>
      </c>
      <c r="B17" s="212"/>
      <c r="C17" s="204" t="s">
        <v>58</v>
      </c>
      <c r="D17" s="204" t="s">
        <v>23</v>
      </c>
      <c r="E17" s="204" t="s">
        <v>59</v>
      </c>
      <c r="F17" s="204" t="s">
        <v>60</v>
      </c>
      <c r="G17" s="204" t="s">
        <v>61</v>
      </c>
      <c r="H17" s="205">
        <v>23.74</v>
      </c>
      <c r="I17" s="204" t="s">
        <v>62</v>
      </c>
      <c r="J17" s="204">
        <v>4</v>
      </c>
      <c r="K17" s="204">
        <v>0.0079</v>
      </c>
      <c r="L17" s="204">
        <v>0.0287</v>
      </c>
      <c r="M17" s="204" t="s">
        <v>42</v>
      </c>
      <c r="N17" s="204" t="s">
        <v>63</v>
      </c>
      <c r="O17" s="204" t="s">
        <v>64</v>
      </c>
    </row>
    <row r="18" s="187" customFormat="1" ht="27" customHeight="1" spans="1:15">
      <c r="A18" s="198"/>
      <c r="B18" s="199" t="s">
        <v>20</v>
      </c>
      <c r="C18" s="200"/>
      <c r="D18" s="200"/>
      <c r="E18" s="200"/>
      <c r="F18" s="200"/>
      <c r="G18" s="201"/>
      <c r="H18" s="199">
        <v>112.4742</v>
      </c>
      <c r="I18" s="204"/>
      <c r="J18" s="204"/>
      <c r="K18" s="204"/>
      <c r="L18" s="204"/>
      <c r="M18" s="204"/>
      <c r="N18" s="204"/>
      <c r="O18" s="204"/>
    </row>
    <row r="19" s="187" customFormat="1" ht="93" customHeight="1" spans="1:15">
      <c r="A19" s="198"/>
      <c r="B19" s="210" t="s">
        <v>65</v>
      </c>
      <c r="C19" s="204" t="s">
        <v>66</v>
      </c>
      <c r="D19" s="204" t="s">
        <v>38</v>
      </c>
      <c r="E19" s="204" t="s">
        <v>59</v>
      </c>
      <c r="F19" s="204" t="s">
        <v>67</v>
      </c>
      <c r="G19" s="204" t="s">
        <v>68</v>
      </c>
      <c r="H19" s="205">
        <v>112.4742</v>
      </c>
      <c r="I19" s="204" t="s">
        <v>69</v>
      </c>
      <c r="J19" s="204">
        <v>172</v>
      </c>
      <c r="K19" s="204">
        <v>0.5665</v>
      </c>
      <c r="L19" s="204">
        <v>1.9201</v>
      </c>
      <c r="M19" s="204" t="s">
        <v>42</v>
      </c>
      <c r="N19" s="204" t="s">
        <v>70</v>
      </c>
      <c r="O19" s="204"/>
    </row>
    <row r="20" s="187" customFormat="1" ht="45" customHeight="1" spans="1:15">
      <c r="A20" s="198"/>
      <c r="B20" s="213" t="s">
        <v>20</v>
      </c>
      <c r="C20" s="214"/>
      <c r="D20" s="214"/>
      <c r="E20" s="214"/>
      <c r="F20" s="214"/>
      <c r="G20" s="215"/>
      <c r="H20" s="216"/>
      <c r="I20" s="204"/>
      <c r="J20" s="204"/>
      <c r="K20" s="204"/>
      <c r="L20" s="204"/>
      <c r="M20" s="204"/>
      <c r="N20" s="204"/>
      <c r="O20" s="204"/>
    </row>
    <row r="21" s="187" customFormat="1" ht="289" customHeight="1" spans="1:15">
      <c r="A21" s="198"/>
      <c r="B21" s="210" t="s">
        <v>71</v>
      </c>
      <c r="C21" s="204" t="s">
        <v>72</v>
      </c>
      <c r="D21" s="217" t="s">
        <v>23</v>
      </c>
      <c r="E21" s="204" t="s">
        <v>73</v>
      </c>
      <c r="F21" s="204" t="s">
        <v>74</v>
      </c>
      <c r="G21" s="204" t="s">
        <v>75</v>
      </c>
      <c r="H21" s="204"/>
      <c r="I21" s="204" t="s">
        <v>76</v>
      </c>
      <c r="J21" s="204"/>
      <c r="K21" s="204"/>
      <c r="L21" s="204"/>
      <c r="M21" s="204" t="s">
        <v>32</v>
      </c>
      <c r="N21" s="204" t="s">
        <v>32</v>
      </c>
      <c r="O21" s="204"/>
    </row>
    <row r="22" s="187" customFormat="1" ht="28" customHeight="1" spans="1:15">
      <c r="A22" s="198"/>
      <c r="B22" s="202" t="s">
        <v>20</v>
      </c>
      <c r="C22" s="202"/>
      <c r="D22" s="202"/>
      <c r="E22" s="202"/>
      <c r="F22" s="202"/>
      <c r="G22" s="202"/>
      <c r="H22" s="199">
        <v>60</v>
      </c>
      <c r="I22" s="204"/>
      <c r="J22" s="204"/>
      <c r="K22" s="204"/>
      <c r="L22" s="204"/>
      <c r="M22" s="204"/>
      <c r="N22" s="204"/>
      <c r="O22" s="204"/>
    </row>
    <row r="23" s="187" customFormat="1" ht="112" customHeight="1" spans="1:15">
      <c r="A23" s="198">
        <v>7</v>
      </c>
      <c r="B23" s="210" t="s">
        <v>77</v>
      </c>
      <c r="C23" s="204" t="s">
        <v>78</v>
      </c>
      <c r="D23" s="204" t="s">
        <v>23</v>
      </c>
      <c r="E23" s="204" t="s">
        <v>79</v>
      </c>
      <c r="F23" s="204"/>
      <c r="G23" s="204" t="s">
        <v>80</v>
      </c>
      <c r="H23" s="205">
        <v>60</v>
      </c>
      <c r="I23" s="204" t="s">
        <v>81</v>
      </c>
      <c r="J23" s="204"/>
      <c r="K23" s="204"/>
      <c r="L23" s="204"/>
      <c r="M23" s="204" t="s">
        <v>74</v>
      </c>
      <c r="N23" s="204" t="s">
        <v>74</v>
      </c>
      <c r="O23" s="204"/>
    </row>
    <row r="24" s="187" customFormat="1" ht="29.1" customHeight="1"/>
    <row r="25" s="187" customFormat="1" ht="29.1" customHeight="1"/>
    <row r="26" s="187" customFormat="1" ht="29.1" customHeight="1"/>
    <row r="27" s="187" customFormat="1" ht="29.1" customHeight="1"/>
    <row r="28" s="187" customFormat="1" ht="29.1" customHeight="1"/>
    <row r="29" s="187" customFormat="1" ht="12" customHeight="1"/>
    <row r="30" s="187" customFormat="1" ht="12" customHeight="1"/>
    <row r="31" s="187" customFormat="1" ht="12" customHeight="1"/>
    <row r="32" s="187" customFormat="1" ht="12" customHeight="1"/>
    <row r="33" s="187" customFormat="1" ht="12" customHeight="1"/>
    <row r="34" s="187" customFormat="1" ht="12" customHeight="1"/>
    <row r="35" s="187" customFormat="1" ht="12" customHeight="1"/>
    <row r="36" s="187" customFormat="1" ht="12" customHeight="1"/>
    <row r="37" s="187" customFormat="1" ht="12" customHeight="1"/>
    <row r="38" s="187" customFormat="1" ht="12" customHeight="1"/>
    <row r="39" s="187" customFormat="1" ht="12" customHeight="1"/>
    <row r="40" s="187" customFormat="1" ht="12" customHeight="1"/>
    <row r="41" s="187" customFormat="1" ht="12" customHeight="1"/>
    <row r="42" s="187" customFormat="1" ht="12" customHeight="1"/>
    <row r="43" s="187" customFormat="1" ht="12" customHeight="1"/>
    <row r="44" s="187" customFormat="1" ht="12" customHeight="1"/>
    <row r="45" s="187" customFormat="1" ht="12" customHeight="1"/>
    <row r="46" s="187" customFormat="1" ht="12" customHeight="1"/>
    <row r="47" s="187" customFormat="1" ht="12" customHeight="1"/>
    <row r="48" s="187" customFormat="1" ht="12" customHeight="1"/>
    <row r="49" s="187" customFormat="1" ht="12" customHeight="1"/>
    <row r="50" s="187" customFormat="1" ht="12" customHeight="1"/>
    <row r="51" s="187" customFormat="1" ht="12" customHeight="1"/>
    <row r="52" s="187" customFormat="1" ht="12" customHeight="1"/>
    <row r="53" s="187" customFormat="1" ht="12" customHeight="1"/>
    <row r="54" s="187" customFormat="1" ht="12" customHeight="1"/>
    <row r="55" s="187" customFormat="1" ht="12" customHeight="1"/>
    <row r="56" s="187" customFormat="1" ht="12" customHeight="1"/>
    <row r="57" s="187" customFormat="1" ht="12" customHeight="1"/>
    <row r="58" s="187" customFormat="1" ht="12" customHeight="1"/>
    <row r="59" s="187" customFormat="1" ht="12" customHeight="1"/>
    <row r="60" s="187" customFormat="1" ht="12" customHeight="1"/>
    <row r="61" s="187" customFormat="1" ht="12" customHeight="1"/>
    <row r="62" s="187" customFormat="1" ht="12" customHeight="1"/>
    <row r="63" s="187" customFormat="1" ht="12" customHeight="1"/>
    <row r="64" s="187" customFormat="1" ht="12" customHeight="1"/>
    <row r="65" s="187" customFormat="1" ht="12" customHeight="1"/>
    <row r="66" s="187" customFormat="1" ht="12" customHeight="1"/>
    <row r="67" s="187" customFormat="1" ht="12" customHeight="1"/>
    <row r="68" s="187" customFormat="1" ht="12" customHeight="1"/>
    <row r="69" s="187" customFormat="1" ht="12" customHeight="1"/>
    <row r="70" s="187" customFormat="1" ht="12" customHeight="1"/>
    <row r="71" s="187" customFormat="1" ht="12" customHeight="1"/>
    <row r="72" s="187" customFormat="1" ht="12" customHeight="1"/>
    <row r="73" s="187" customFormat="1" ht="12" customHeight="1"/>
    <row r="74" s="187" customFormat="1" ht="12" customHeight="1"/>
    <row r="75" s="187" customFormat="1" ht="12" customHeight="1"/>
    <row r="76" s="187" customFormat="1" ht="12" customHeight="1"/>
    <row r="77" s="187" customFormat="1" ht="12" customHeight="1"/>
    <row r="78" s="187" customFormat="1" ht="12" customHeight="1"/>
    <row r="79" s="187" customFormat="1" ht="12" customHeight="1"/>
    <row r="80" s="187" customFormat="1" ht="12" customHeight="1"/>
    <row r="81" s="187" customFormat="1" ht="12" customHeight="1"/>
    <row r="82" s="187" customFormat="1" ht="12" customHeight="1"/>
    <row r="83" s="187" customFormat="1" ht="12" customHeight="1"/>
    <row r="84" s="187" customFormat="1" ht="12" customHeight="1"/>
    <row r="85" s="187" customFormat="1" ht="12" customHeight="1"/>
    <row r="86" s="187" customFormat="1" ht="12" customHeight="1"/>
    <row r="87" s="187" customFormat="1" ht="12" customHeight="1"/>
    <row r="88" s="187" customFormat="1" ht="12" customHeight="1"/>
    <row r="89" s="187" customFormat="1" ht="12" customHeight="1"/>
    <row r="90" s="187" customFormat="1" ht="12" customHeight="1"/>
    <row r="91" s="187" customFormat="1" ht="12" customHeight="1"/>
    <row r="92" s="187" customFormat="1" ht="12" customHeight="1"/>
    <row r="93" s="187" customFormat="1" ht="12" customHeight="1"/>
    <row r="94" s="187" customFormat="1" ht="12" customHeight="1"/>
    <row r="95" s="187" customFormat="1" ht="12" customHeight="1"/>
    <row r="96" s="184" customFormat="1"/>
  </sheetData>
  <sheetProtection formatCells="0" insertHyperlinks="0" autoFilter="0"/>
  <mergeCells count="28">
    <mergeCell ref="A1:B1"/>
    <mergeCell ref="A2:O2"/>
    <mergeCell ref="I3:L3"/>
    <mergeCell ref="A7:G7"/>
    <mergeCell ref="B8:G8"/>
    <mergeCell ref="B11:G11"/>
    <mergeCell ref="B15:G15"/>
    <mergeCell ref="B18:G18"/>
    <mergeCell ref="B20:G20"/>
    <mergeCell ref="B22:G22"/>
    <mergeCell ref="A3:A6"/>
    <mergeCell ref="B3:B6"/>
    <mergeCell ref="B9:B10"/>
    <mergeCell ref="B12:B14"/>
    <mergeCell ref="B16:B17"/>
    <mergeCell ref="C3:C6"/>
    <mergeCell ref="D3:D6"/>
    <mergeCell ref="E3:E6"/>
    <mergeCell ref="F3:F6"/>
    <mergeCell ref="G3:G6"/>
    <mergeCell ref="H4:H6"/>
    <mergeCell ref="I4:I6"/>
    <mergeCell ref="J4:J6"/>
    <mergeCell ref="K4:K6"/>
    <mergeCell ref="L4:L6"/>
    <mergeCell ref="M3:M6"/>
    <mergeCell ref="N3:N6"/>
    <mergeCell ref="O3:O6"/>
  </mergeCells>
  <pageMargins left="0.354166666666667" right="0.156944444444444" top="0.511805555555556" bottom="0.314583333333333" header="0.236111111111111" footer="0.196527777777778"/>
  <pageSetup paperSize="9" scale="7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tabSelected="1" workbookViewId="0">
      <selection activeCell="K7" sqref="K7"/>
    </sheetView>
  </sheetViews>
  <sheetFormatPr defaultColWidth="8.8" defaultRowHeight="14.25"/>
  <cols>
    <col min="1" max="1" width="3.38333333333333" style="8" customWidth="1"/>
    <col min="2" max="2" width="11.625" style="138" customWidth="1"/>
    <col min="3" max="3" width="5.75" style="8" customWidth="1"/>
    <col min="4" max="4" width="8.5" style="8" customWidth="1"/>
    <col min="5" max="5" width="7.75" style="8" customWidth="1"/>
    <col min="6" max="6" width="59.25" style="9" customWidth="1"/>
    <col min="7" max="7" width="8.375" style="8" customWidth="1"/>
    <col min="8" max="8" width="9.375" style="10" customWidth="1"/>
    <col min="9" max="9" width="7.625" style="10" customWidth="1"/>
    <col min="10" max="10" width="6.875" style="10" customWidth="1"/>
    <col min="11" max="11" width="9" style="10" customWidth="1"/>
    <col min="12" max="12" width="7.75" style="8" customWidth="1"/>
    <col min="13" max="13" width="8.75" style="67" customWidth="1"/>
    <col min="14" max="14" width="9.25" style="67" customWidth="1"/>
    <col min="15" max="15" width="12.125" style="67" customWidth="1"/>
    <col min="16" max="16" width="12.375" style="67" customWidth="1"/>
    <col min="17" max="17" width="13.5" style="67" customWidth="1"/>
    <col min="18" max="18" width="8.625" style="8" customWidth="1"/>
    <col min="19" max="19" width="9.625" style="8" customWidth="1"/>
    <col min="20" max="20" width="9.375" style="8" customWidth="1"/>
    <col min="21" max="21" width="10.3833333333333" style="1"/>
    <col min="22" max="22" width="9" style="1"/>
    <col min="23" max="16378" width="8.8" style="1"/>
    <col min="16379" max="16381" width="8.8" style="11"/>
    <col min="16382" max="16384" width="8.8" style="12"/>
  </cols>
  <sheetData>
    <row r="1" s="1" customFormat="1" ht="15" customHeight="1" spans="1:20">
      <c r="A1" s="70" t="s">
        <v>82</v>
      </c>
      <c r="B1" s="70"/>
      <c r="C1" s="70"/>
      <c r="D1" s="70"/>
      <c r="E1" s="70"/>
      <c r="F1" s="70"/>
      <c r="G1" s="71"/>
      <c r="H1" s="71"/>
      <c r="I1" s="71"/>
      <c r="J1" s="71"/>
      <c r="K1" s="71"/>
      <c r="L1" s="8" t="s">
        <v>83</v>
      </c>
      <c r="M1" s="67"/>
      <c r="N1" s="67"/>
      <c r="O1" s="67"/>
      <c r="P1" s="67"/>
      <c r="Q1" s="67"/>
      <c r="R1" s="8"/>
      <c r="S1" s="8"/>
      <c r="T1" s="8" t="s">
        <v>84</v>
      </c>
    </row>
    <row r="2" s="1" customFormat="1" ht="32" customHeight="1" spans="1:20">
      <c r="A2" s="139" t="s">
        <v>85</v>
      </c>
      <c r="B2" s="139"/>
      <c r="C2" s="139"/>
      <c r="D2" s="139"/>
      <c r="E2" s="139"/>
      <c r="F2" s="140"/>
      <c r="G2" s="139"/>
      <c r="H2" s="139"/>
      <c r="I2" s="139"/>
      <c r="J2" s="139"/>
      <c r="K2" s="139"/>
      <c r="L2" s="139"/>
      <c r="M2" s="139"/>
      <c r="N2" s="139"/>
      <c r="O2" s="139"/>
      <c r="P2" s="139"/>
      <c r="Q2" s="139"/>
      <c r="R2" s="139"/>
      <c r="S2" s="139"/>
      <c r="T2" s="139"/>
    </row>
    <row r="3" s="2" customFormat="1" ht="40" customHeight="1" spans="1:20">
      <c r="A3" s="17" t="s">
        <v>2</v>
      </c>
      <c r="B3" s="74" t="s">
        <v>86</v>
      </c>
      <c r="C3" s="74" t="s">
        <v>5</v>
      </c>
      <c r="D3" s="74" t="s">
        <v>6</v>
      </c>
      <c r="E3" s="74" t="s">
        <v>7</v>
      </c>
      <c r="F3" s="141" t="s">
        <v>8</v>
      </c>
      <c r="G3" s="142" t="s">
        <v>87</v>
      </c>
      <c r="H3" s="143" t="s">
        <v>9</v>
      </c>
      <c r="I3" s="143"/>
      <c r="J3" s="143"/>
      <c r="K3" s="146"/>
      <c r="L3" s="166" t="s">
        <v>88</v>
      </c>
      <c r="M3" s="167"/>
      <c r="N3" s="168"/>
      <c r="O3" s="169" t="s">
        <v>89</v>
      </c>
      <c r="P3" s="170"/>
      <c r="Q3" s="173"/>
      <c r="R3" s="17" t="s">
        <v>11</v>
      </c>
      <c r="S3" s="17" t="s">
        <v>12</v>
      </c>
      <c r="T3" s="17" t="s">
        <v>13</v>
      </c>
    </row>
    <row r="4" s="2" customFormat="1" ht="27" customHeight="1" spans="1:20">
      <c r="A4" s="17"/>
      <c r="B4" s="78"/>
      <c r="C4" s="78"/>
      <c r="D4" s="78"/>
      <c r="E4" s="78"/>
      <c r="F4" s="144"/>
      <c r="G4" s="145"/>
      <c r="H4" s="146" t="s">
        <v>90</v>
      </c>
      <c r="I4" s="18" t="s">
        <v>91</v>
      </c>
      <c r="J4" s="18" t="s">
        <v>92</v>
      </c>
      <c r="K4" s="18" t="s">
        <v>93</v>
      </c>
      <c r="L4" s="119" t="s">
        <v>94</v>
      </c>
      <c r="M4" s="119" t="s">
        <v>95</v>
      </c>
      <c r="N4" s="119" t="s">
        <v>96</v>
      </c>
      <c r="O4" s="171" t="s">
        <v>97</v>
      </c>
      <c r="P4" s="172" t="s">
        <v>98</v>
      </c>
      <c r="Q4" s="174" t="s">
        <v>99</v>
      </c>
      <c r="R4" s="17"/>
      <c r="S4" s="17"/>
      <c r="T4" s="17"/>
    </row>
    <row r="5" s="2" customFormat="1" ht="26" customHeight="1" spans="1:20">
      <c r="A5" s="147" t="s">
        <v>87</v>
      </c>
      <c r="B5" s="148"/>
      <c r="C5" s="148"/>
      <c r="D5" s="148"/>
      <c r="E5" s="148"/>
      <c r="F5" s="149"/>
      <c r="G5" s="150">
        <f>H5+I5+J5+K5</f>
        <v>17104.94</v>
      </c>
      <c r="H5" s="151">
        <f>SUM(H6:H42)</f>
        <v>6413</v>
      </c>
      <c r="I5" s="151">
        <f>SUM(I6:I42)</f>
        <v>6645</v>
      </c>
      <c r="J5" s="151">
        <f>SUM(J6:J42)</f>
        <v>447</v>
      </c>
      <c r="K5" s="151">
        <f>SUM(K6:K42)</f>
        <v>3599.94</v>
      </c>
      <c r="L5" s="151">
        <f>SUM(L6:L42)</f>
        <v>0</v>
      </c>
      <c r="M5" s="151">
        <f>SUM(M6:M42)</f>
        <v>0</v>
      </c>
      <c r="N5" s="151">
        <f>SUM(N6:N42)</f>
        <v>0</v>
      </c>
      <c r="O5" s="151">
        <f>SUM(O6:O42)</f>
        <v>12996.42</v>
      </c>
      <c r="P5" s="151">
        <f>SUM(P6:P42)</f>
        <v>5815.8568</v>
      </c>
      <c r="Q5" s="175">
        <f>O5/G5</f>
        <v>0.759805062163328</v>
      </c>
      <c r="R5" s="17"/>
      <c r="S5" s="17"/>
      <c r="T5" s="49"/>
    </row>
    <row r="6" s="1" customFormat="1" ht="79" customHeight="1" spans="1:20">
      <c r="A6" s="152">
        <v>1</v>
      </c>
      <c r="B6" s="153" t="s">
        <v>100</v>
      </c>
      <c r="C6" s="152" t="s">
        <v>38</v>
      </c>
      <c r="D6" s="152" t="s">
        <v>101</v>
      </c>
      <c r="E6" s="152" t="s">
        <v>102</v>
      </c>
      <c r="F6" s="153" t="s">
        <v>103</v>
      </c>
      <c r="G6" s="152">
        <v>2000</v>
      </c>
      <c r="H6" s="152">
        <v>2000</v>
      </c>
      <c r="I6" s="152"/>
      <c r="J6" s="152"/>
      <c r="K6" s="152"/>
      <c r="L6" s="152" t="s">
        <v>104</v>
      </c>
      <c r="M6" s="152" t="s">
        <v>105</v>
      </c>
      <c r="N6" s="152" t="s">
        <v>106</v>
      </c>
      <c r="O6" s="152">
        <v>1758</v>
      </c>
      <c r="P6" s="152">
        <v>242</v>
      </c>
      <c r="Q6" s="175">
        <f t="shared" ref="Q6:Q42" si="0">O6/G6</f>
        <v>0.879</v>
      </c>
      <c r="R6" s="152" t="s">
        <v>42</v>
      </c>
      <c r="S6" s="152" t="s">
        <v>107</v>
      </c>
      <c r="T6" s="106"/>
    </row>
    <row r="7" s="1" customFormat="1" ht="204" customHeight="1" spans="1:20">
      <c r="A7" s="152">
        <v>2</v>
      </c>
      <c r="B7" s="153" t="s">
        <v>108</v>
      </c>
      <c r="C7" s="152" t="s">
        <v>23</v>
      </c>
      <c r="D7" s="152" t="s">
        <v>109</v>
      </c>
      <c r="E7" s="152" t="s">
        <v>110</v>
      </c>
      <c r="F7" s="153" t="s">
        <v>111</v>
      </c>
      <c r="G7" s="152">
        <v>1000</v>
      </c>
      <c r="H7" s="152">
        <v>1000</v>
      </c>
      <c r="I7" s="152"/>
      <c r="J7" s="152"/>
      <c r="K7" s="152"/>
      <c r="L7" s="152" t="s">
        <v>104</v>
      </c>
      <c r="M7" s="152" t="s">
        <v>105</v>
      </c>
      <c r="N7" s="152" t="s">
        <v>106</v>
      </c>
      <c r="O7" s="152">
        <v>789.2</v>
      </c>
      <c r="P7" s="152">
        <v>210.8</v>
      </c>
      <c r="Q7" s="175">
        <f t="shared" si="0"/>
        <v>0.7892</v>
      </c>
      <c r="R7" s="152" t="s">
        <v>112</v>
      </c>
      <c r="S7" s="152" t="s">
        <v>113</v>
      </c>
      <c r="T7" s="106"/>
    </row>
    <row r="8" s="1" customFormat="1" ht="48" customHeight="1" spans="1:20">
      <c r="A8" s="152">
        <v>3</v>
      </c>
      <c r="B8" s="154" t="s">
        <v>114</v>
      </c>
      <c r="C8" s="155" t="s">
        <v>23</v>
      </c>
      <c r="D8" s="155" t="s">
        <v>109</v>
      </c>
      <c r="E8" s="155" t="s">
        <v>115</v>
      </c>
      <c r="F8" s="154" t="s">
        <v>116</v>
      </c>
      <c r="G8" s="155">
        <v>145</v>
      </c>
      <c r="H8" s="152">
        <v>145</v>
      </c>
      <c r="I8" s="152"/>
      <c r="J8" s="152"/>
      <c r="K8" s="152"/>
      <c r="L8" s="152" t="s">
        <v>104</v>
      </c>
      <c r="M8" s="152" t="s">
        <v>105</v>
      </c>
      <c r="N8" s="152" t="s">
        <v>106</v>
      </c>
      <c r="O8" s="152">
        <v>127</v>
      </c>
      <c r="P8" s="152">
        <v>18</v>
      </c>
      <c r="Q8" s="175">
        <f t="shared" si="0"/>
        <v>0.875862068965517</v>
      </c>
      <c r="R8" s="152" t="s">
        <v>117</v>
      </c>
      <c r="S8" s="152" t="s">
        <v>118</v>
      </c>
      <c r="T8" s="176"/>
    </row>
    <row r="9" s="1" customFormat="1" ht="67" customHeight="1" spans="1:20">
      <c r="A9" s="152">
        <v>4</v>
      </c>
      <c r="B9" s="154" t="s">
        <v>119</v>
      </c>
      <c r="C9" s="155" t="s">
        <v>23</v>
      </c>
      <c r="D9" s="155" t="s">
        <v>109</v>
      </c>
      <c r="E9" s="155" t="s">
        <v>120</v>
      </c>
      <c r="F9" s="154" t="s">
        <v>121</v>
      </c>
      <c r="G9" s="155">
        <v>1400</v>
      </c>
      <c r="H9" s="152">
        <v>713</v>
      </c>
      <c r="I9" s="152">
        <v>687</v>
      </c>
      <c r="J9" s="152"/>
      <c r="K9" s="152"/>
      <c r="L9" s="152" t="s">
        <v>104</v>
      </c>
      <c r="M9" s="152" t="s">
        <v>105</v>
      </c>
      <c r="N9" s="152"/>
      <c r="O9" s="152">
        <v>784.18</v>
      </c>
      <c r="P9" s="152">
        <v>310.3498</v>
      </c>
      <c r="Q9" s="175">
        <f t="shared" si="0"/>
        <v>0.560128571428571</v>
      </c>
      <c r="R9" s="152" t="s">
        <v>42</v>
      </c>
      <c r="S9" s="152" t="s">
        <v>122</v>
      </c>
      <c r="T9" s="63"/>
    </row>
    <row r="10" s="1" customFormat="1" ht="72" customHeight="1" spans="1:21">
      <c r="A10" s="152">
        <v>5</v>
      </c>
      <c r="B10" s="154" t="s">
        <v>123</v>
      </c>
      <c r="C10" s="155" t="s">
        <v>23</v>
      </c>
      <c r="D10" s="155" t="s">
        <v>109</v>
      </c>
      <c r="E10" s="155" t="s">
        <v>124</v>
      </c>
      <c r="F10" s="154" t="s">
        <v>125</v>
      </c>
      <c r="G10" s="155">
        <v>320</v>
      </c>
      <c r="H10" s="152"/>
      <c r="I10" s="152">
        <v>320</v>
      </c>
      <c r="J10" s="152"/>
      <c r="K10" s="152"/>
      <c r="L10" s="152" t="s">
        <v>104</v>
      </c>
      <c r="M10" s="152" t="s">
        <v>105</v>
      </c>
      <c r="N10" s="152"/>
      <c r="O10" s="152">
        <v>320</v>
      </c>
      <c r="P10" s="152">
        <v>320</v>
      </c>
      <c r="Q10" s="175">
        <f t="shared" si="0"/>
        <v>1</v>
      </c>
      <c r="R10" s="152" t="s">
        <v>42</v>
      </c>
      <c r="S10" s="152" t="s">
        <v>107</v>
      </c>
      <c r="T10" s="121"/>
      <c r="U10" s="1" t="s">
        <v>126</v>
      </c>
    </row>
    <row r="11" s="1" customFormat="1" ht="136" customHeight="1" spans="1:20">
      <c r="A11" s="152">
        <v>6</v>
      </c>
      <c r="B11" s="154" t="s">
        <v>127</v>
      </c>
      <c r="C11" s="155" t="s">
        <v>23</v>
      </c>
      <c r="D11" s="155" t="s">
        <v>109</v>
      </c>
      <c r="E11" s="155"/>
      <c r="F11" s="154" t="s">
        <v>128</v>
      </c>
      <c r="G11" s="155">
        <v>200</v>
      </c>
      <c r="H11" s="152"/>
      <c r="I11" s="152"/>
      <c r="J11" s="152"/>
      <c r="K11" s="152">
        <v>200</v>
      </c>
      <c r="L11" s="152" t="s">
        <v>104</v>
      </c>
      <c r="M11" s="152" t="s">
        <v>105</v>
      </c>
      <c r="N11" s="152" t="s">
        <v>106</v>
      </c>
      <c r="O11" s="152"/>
      <c r="P11" s="152"/>
      <c r="Q11" s="175">
        <f t="shared" si="0"/>
        <v>0</v>
      </c>
      <c r="R11" s="152" t="s">
        <v>32</v>
      </c>
      <c r="S11" s="152" t="s">
        <v>122</v>
      </c>
      <c r="T11" s="106"/>
    </row>
    <row r="12" s="1" customFormat="1" ht="110" customHeight="1" spans="1:20">
      <c r="A12" s="152">
        <v>7</v>
      </c>
      <c r="B12" s="154" t="s">
        <v>129</v>
      </c>
      <c r="C12" s="154" t="s">
        <v>23</v>
      </c>
      <c r="D12" s="154" t="s">
        <v>109</v>
      </c>
      <c r="E12" s="154" t="s">
        <v>124</v>
      </c>
      <c r="F12" s="154" t="s">
        <v>130</v>
      </c>
      <c r="G12" s="155">
        <v>2000</v>
      </c>
      <c r="H12" s="152"/>
      <c r="I12" s="152">
        <v>1800</v>
      </c>
      <c r="J12" s="152"/>
      <c r="K12" s="152">
        <v>200</v>
      </c>
      <c r="L12" s="152" t="s">
        <v>104</v>
      </c>
      <c r="M12" s="152" t="s">
        <v>105</v>
      </c>
      <c r="N12" s="152" t="s">
        <v>106</v>
      </c>
      <c r="O12" s="152">
        <v>1800</v>
      </c>
      <c r="P12" s="152">
        <v>200</v>
      </c>
      <c r="Q12" s="175">
        <f t="shared" si="0"/>
        <v>0.9</v>
      </c>
      <c r="R12" s="152" t="s">
        <v>42</v>
      </c>
      <c r="S12" s="152" t="s">
        <v>131</v>
      </c>
      <c r="T12" s="106"/>
    </row>
    <row r="13" s="1" customFormat="1" ht="38" customHeight="1" spans="1:20">
      <c r="A13" s="152">
        <v>8</v>
      </c>
      <c r="B13" s="154" t="s">
        <v>132</v>
      </c>
      <c r="C13" s="155" t="s">
        <v>23</v>
      </c>
      <c r="D13" s="155" t="s">
        <v>109</v>
      </c>
      <c r="E13" s="155" t="s">
        <v>133</v>
      </c>
      <c r="F13" s="156" t="s">
        <v>134</v>
      </c>
      <c r="G13" s="155">
        <v>1000</v>
      </c>
      <c r="H13" s="152"/>
      <c r="I13" s="152"/>
      <c r="J13" s="152"/>
      <c r="K13" s="152">
        <v>1000</v>
      </c>
      <c r="L13" s="152" t="s">
        <v>104</v>
      </c>
      <c r="M13" s="152" t="s">
        <v>105</v>
      </c>
      <c r="N13" s="152" t="s">
        <v>106</v>
      </c>
      <c r="O13" s="152">
        <v>1000</v>
      </c>
      <c r="P13" s="152">
        <v>1000</v>
      </c>
      <c r="Q13" s="175">
        <f t="shared" si="0"/>
        <v>1</v>
      </c>
      <c r="R13" s="152" t="s">
        <v>42</v>
      </c>
      <c r="S13" s="152" t="s">
        <v>135</v>
      </c>
      <c r="T13" s="106"/>
    </row>
    <row r="14" s="1" customFormat="1" ht="65" customHeight="1" spans="1:20">
      <c r="A14" s="152">
        <v>9</v>
      </c>
      <c r="B14" s="154" t="s">
        <v>136</v>
      </c>
      <c r="C14" s="155" t="s">
        <v>23</v>
      </c>
      <c r="D14" s="155" t="s">
        <v>109</v>
      </c>
      <c r="E14" s="155" t="s">
        <v>135</v>
      </c>
      <c r="F14" s="154" t="s">
        <v>137</v>
      </c>
      <c r="G14" s="157">
        <v>600</v>
      </c>
      <c r="H14" s="152"/>
      <c r="I14" s="152"/>
      <c r="J14" s="152"/>
      <c r="K14" s="152">
        <v>600</v>
      </c>
      <c r="L14" s="152" t="s">
        <v>104</v>
      </c>
      <c r="M14" s="152" t="s">
        <v>105</v>
      </c>
      <c r="N14" s="152" t="s">
        <v>106</v>
      </c>
      <c r="O14" s="152">
        <v>423.98</v>
      </c>
      <c r="P14" s="152">
        <v>423.98</v>
      </c>
      <c r="Q14" s="175">
        <f t="shared" si="0"/>
        <v>0.706633333333333</v>
      </c>
      <c r="R14" s="152" t="s">
        <v>32</v>
      </c>
      <c r="S14" s="152" t="s">
        <v>135</v>
      </c>
      <c r="T14" s="125"/>
    </row>
    <row r="15" ht="88" customHeight="1" spans="1:20">
      <c r="A15" s="152">
        <v>10</v>
      </c>
      <c r="B15" s="154" t="s">
        <v>66</v>
      </c>
      <c r="C15" s="155" t="s">
        <v>23</v>
      </c>
      <c r="D15" s="155" t="s">
        <v>109</v>
      </c>
      <c r="E15" s="155" t="s">
        <v>110</v>
      </c>
      <c r="F15" s="154" t="s">
        <v>138</v>
      </c>
      <c r="G15" s="155">
        <v>693</v>
      </c>
      <c r="H15" s="152"/>
      <c r="I15" s="152">
        <v>693</v>
      </c>
      <c r="J15" s="152"/>
      <c r="K15" s="152"/>
      <c r="L15" s="152" t="s">
        <v>104</v>
      </c>
      <c r="M15" s="152" t="s">
        <v>105</v>
      </c>
      <c r="N15" s="152" t="s">
        <v>106</v>
      </c>
      <c r="O15" s="152">
        <v>427.62</v>
      </c>
      <c r="P15" s="152">
        <v>427.62</v>
      </c>
      <c r="Q15" s="175">
        <f t="shared" si="0"/>
        <v>0.617056277056277</v>
      </c>
      <c r="R15" s="152" t="s">
        <v>42</v>
      </c>
      <c r="S15" s="152" t="s">
        <v>131</v>
      </c>
      <c r="T15" s="63"/>
    </row>
    <row r="16" s="134" customFormat="1" ht="93" customHeight="1" spans="1:21">
      <c r="A16" s="152">
        <v>11</v>
      </c>
      <c r="B16" s="153" t="s">
        <v>139</v>
      </c>
      <c r="C16" s="152" t="s">
        <v>23</v>
      </c>
      <c r="D16" s="152" t="s">
        <v>109</v>
      </c>
      <c r="E16" s="152" t="s">
        <v>110</v>
      </c>
      <c r="F16" s="153" t="s">
        <v>140</v>
      </c>
      <c r="G16" s="152">
        <v>50</v>
      </c>
      <c r="H16" s="152"/>
      <c r="I16" s="152"/>
      <c r="J16" s="152"/>
      <c r="K16" s="152">
        <v>50</v>
      </c>
      <c r="L16" s="152" t="s">
        <v>104</v>
      </c>
      <c r="M16" s="152" t="s">
        <v>105</v>
      </c>
      <c r="N16" s="152" t="s">
        <v>106</v>
      </c>
      <c r="O16" s="152"/>
      <c r="P16" s="152"/>
      <c r="Q16" s="175">
        <f t="shared" si="0"/>
        <v>0</v>
      </c>
      <c r="R16" s="152" t="s">
        <v>42</v>
      </c>
      <c r="S16" s="152" t="s">
        <v>131</v>
      </c>
      <c r="T16" s="110"/>
      <c r="U16" s="177"/>
    </row>
    <row r="17" s="134" customFormat="1" ht="220" customHeight="1" spans="1:21">
      <c r="A17" s="152">
        <v>12</v>
      </c>
      <c r="B17" s="153" t="s">
        <v>141</v>
      </c>
      <c r="C17" s="153" t="s">
        <v>23</v>
      </c>
      <c r="D17" s="153" t="s">
        <v>142</v>
      </c>
      <c r="E17" s="153" t="s">
        <v>110</v>
      </c>
      <c r="F17" s="153" t="s">
        <v>143</v>
      </c>
      <c r="G17" s="152">
        <v>693</v>
      </c>
      <c r="H17" s="152"/>
      <c r="I17" s="152">
        <v>693</v>
      </c>
      <c r="J17" s="152"/>
      <c r="K17" s="152"/>
      <c r="L17" s="152" t="s">
        <v>104</v>
      </c>
      <c r="M17" s="152" t="s">
        <v>105</v>
      </c>
      <c r="N17" s="152" t="s">
        <v>106</v>
      </c>
      <c r="O17" s="152">
        <v>693</v>
      </c>
      <c r="P17" s="152">
        <v>693</v>
      </c>
      <c r="Q17" s="175">
        <f t="shared" si="0"/>
        <v>1</v>
      </c>
      <c r="R17" s="152" t="s">
        <v>42</v>
      </c>
      <c r="S17" s="152" t="s">
        <v>144</v>
      </c>
      <c r="T17" s="66"/>
      <c r="U17" s="177"/>
    </row>
    <row r="18" s="134" customFormat="1" ht="98" customHeight="1" spans="1:21">
      <c r="A18" s="152">
        <v>13</v>
      </c>
      <c r="B18" s="153" t="s">
        <v>145</v>
      </c>
      <c r="C18" s="153" t="s">
        <v>23</v>
      </c>
      <c r="D18" s="153" t="s">
        <v>109</v>
      </c>
      <c r="E18" s="153" t="s">
        <v>110</v>
      </c>
      <c r="F18" s="153" t="s">
        <v>146</v>
      </c>
      <c r="G18" s="152">
        <v>280</v>
      </c>
      <c r="H18" s="152">
        <v>280</v>
      </c>
      <c r="I18" s="152"/>
      <c r="J18" s="152"/>
      <c r="K18" s="152"/>
      <c r="L18" s="152" t="s">
        <v>104</v>
      </c>
      <c r="M18" s="152" t="s">
        <v>105</v>
      </c>
      <c r="N18" s="152" t="s">
        <v>106</v>
      </c>
      <c r="O18" s="152">
        <v>280</v>
      </c>
      <c r="P18" s="152">
        <v>280</v>
      </c>
      <c r="Q18" s="175">
        <f t="shared" si="0"/>
        <v>1</v>
      </c>
      <c r="R18" s="152" t="s">
        <v>147</v>
      </c>
      <c r="S18" s="152" t="s">
        <v>148</v>
      </c>
      <c r="T18" s="66"/>
      <c r="U18" s="177"/>
    </row>
    <row r="19" s="134" customFormat="1" ht="101" customHeight="1" spans="1:21">
      <c r="A19" s="152">
        <v>14</v>
      </c>
      <c r="B19" s="158" t="s">
        <v>149</v>
      </c>
      <c r="C19" s="159" t="s">
        <v>23</v>
      </c>
      <c r="D19" s="159" t="s">
        <v>109</v>
      </c>
      <c r="E19" s="159" t="s">
        <v>48</v>
      </c>
      <c r="F19" s="158" t="s">
        <v>150</v>
      </c>
      <c r="G19" s="160">
        <v>150</v>
      </c>
      <c r="H19" s="152"/>
      <c r="I19" s="152"/>
      <c r="J19" s="152"/>
      <c r="K19" s="152">
        <v>150</v>
      </c>
      <c r="L19" s="152" t="s">
        <v>104</v>
      </c>
      <c r="M19" s="152" t="s">
        <v>105</v>
      </c>
      <c r="N19" s="152" t="s">
        <v>106</v>
      </c>
      <c r="O19" s="152">
        <v>80</v>
      </c>
      <c r="P19" s="152">
        <v>70</v>
      </c>
      <c r="Q19" s="175">
        <f t="shared" si="0"/>
        <v>0.533333333333333</v>
      </c>
      <c r="R19" s="152" t="s">
        <v>42</v>
      </c>
      <c r="S19" s="152" t="s">
        <v>151</v>
      </c>
      <c r="T19" s="66"/>
      <c r="U19" s="177"/>
    </row>
    <row r="20" s="135" customFormat="1" ht="356" customHeight="1" spans="1:21">
      <c r="A20" s="161">
        <v>15</v>
      </c>
      <c r="B20" s="159" t="s">
        <v>152</v>
      </c>
      <c r="C20" s="159" t="s">
        <v>23</v>
      </c>
      <c r="D20" s="159" t="s">
        <v>109</v>
      </c>
      <c r="E20" s="159" t="s">
        <v>153</v>
      </c>
      <c r="F20" s="162" t="s">
        <v>154</v>
      </c>
      <c r="G20" s="155">
        <v>706.64</v>
      </c>
      <c r="H20" s="152"/>
      <c r="I20" s="152"/>
      <c r="J20" s="152">
        <v>399</v>
      </c>
      <c r="K20" s="152">
        <v>307.64</v>
      </c>
      <c r="L20" s="152" t="s">
        <v>104</v>
      </c>
      <c r="M20" s="152" t="s">
        <v>105</v>
      </c>
      <c r="N20" s="152" t="s">
        <v>106</v>
      </c>
      <c r="O20" s="152">
        <v>530.24</v>
      </c>
      <c r="P20" s="152">
        <v>176.4</v>
      </c>
      <c r="Q20" s="175">
        <f t="shared" si="0"/>
        <v>0.75036793841277</v>
      </c>
      <c r="R20" s="152" t="s">
        <v>155</v>
      </c>
      <c r="S20" s="152" t="s">
        <v>156</v>
      </c>
      <c r="T20" s="113"/>
      <c r="U20" s="178"/>
    </row>
    <row r="21" s="135" customFormat="1" ht="50" customHeight="1" spans="1:20">
      <c r="A21" s="161">
        <v>16</v>
      </c>
      <c r="B21" s="163" t="s">
        <v>157</v>
      </c>
      <c r="C21" s="164" t="s">
        <v>23</v>
      </c>
      <c r="D21" s="155" t="s">
        <v>109</v>
      </c>
      <c r="E21" s="164" t="s">
        <v>158</v>
      </c>
      <c r="F21" s="163" t="s">
        <v>159</v>
      </c>
      <c r="G21" s="165">
        <v>300</v>
      </c>
      <c r="H21" s="152"/>
      <c r="I21" s="152"/>
      <c r="J21" s="152"/>
      <c r="K21" s="152">
        <v>300</v>
      </c>
      <c r="L21" s="152" t="s">
        <v>104</v>
      </c>
      <c r="M21" s="152" t="s">
        <v>105</v>
      </c>
      <c r="N21" s="152" t="s">
        <v>106</v>
      </c>
      <c r="O21" s="152"/>
      <c r="P21" s="152"/>
      <c r="Q21" s="175">
        <f t="shared" si="0"/>
        <v>0</v>
      </c>
      <c r="R21" s="152" t="s">
        <v>42</v>
      </c>
      <c r="S21" s="152" t="s">
        <v>160</v>
      </c>
      <c r="T21" s="179"/>
    </row>
    <row r="22" s="136" customFormat="1" ht="66" customHeight="1" spans="1:20">
      <c r="A22" s="161">
        <v>17</v>
      </c>
      <c r="B22" s="154" t="s">
        <v>161</v>
      </c>
      <c r="C22" s="155" t="s">
        <v>23</v>
      </c>
      <c r="D22" s="155" t="s">
        <v>109</v>
      </c>
      <c r="E22" s="155" t="s">
        <v>110</v>
      </c>
      <c r="F22" s="154" t="s">
        <v>162</v>
      </c>
      <c r="G22" s="155">
        <v>800</v>
      </c>
      <c r="H22" s="152">
        <v>800</v>
      </c>
      <c r="I22" s="152"/>
      <c r="J22" s="152"/>
      <c r="K22" s="152"/>
      <c r="L22" s="152" t="s">
        <v>104</v>
      </c>
      <c r="M22" s="152" t="s">
        <v>105</v>
      </c>
      <c r="N22" s="152" t="s">
        <v>106</v>
      </c>
      <c r="O22" s="152">
        <v>635.67</v>
      </c>
      <c r="P22" s="152">
        <v>164.32</v>
      </c>
      <c r="Q22" s="175">
        <f t="shared" si="0"/>
        <v>0.7945875</v>
      </c>
      <c r="R22" s="152" t="s">
        <v>163</v>
      </c>
      <c r="S22" s="152" t="s">
        <v>164</v>
      </c>
      <c r="T22" s="179"/>
    </row>
    <row r="23" s="136" customFormat="1" ht="101" customHeight="1" spans="1:20">
      <c r="A23" s="161">
        <v>18</v>
      </c>
      <c r="B23" s="154" t="s">
        <v>165</v>
      </c>
      <c r="C23" s="155" t="s">
        <v>23</v>
      </c>
      <c r="D23" s="155" t="s">
        <v>109</v>
      </c>
      <c r="E23" s="155" t="s">
        <v>110</v>
      </c>
      <c r="F23" s="154" t="s">
        <v>166</v>
      </c>
      <c r="G23" s="155">
        <v>300</v>
      </c>
      <c r="H23" s="152">
        <v>300</v>
      </c>
      <c r="I23" s="152"/>
      <c r="J23" s="152"/>
      <c r="K23" s="152"/>
      <c r="L23" s="152"/>
      <c r="M23" s="152"/>
      <c r="N23" s="152"/>
      <c r="O23" s="152">
        <v>120</v>
      </c>
      <c r="P23" s="152">
        <v>180</v>
      </c>
      <c r="Q23" s="175">
        <f t="shared" si="0"/>
        <v>0.4</v>
      </c>
      <c r="R23" s="152" t="s">
        <v>167</v>
      </c>
      <c r="S23" s="152" t="s">
        <v>168</v>
      </c>
      <c r="T23" s="179"/>
    </row>
    <row r="24" s="136" customFormat="1" ht="64" customHeight="1" spans="1:20">
      <c r="A24" s="161">
        <v>19</v>
      </c>
      <c r="B24" s="158" t="s">
        <v>169</v>
      </c>
      <c r="C24" s="159" t="s">
        <v>23</v>
      </c>
      <c r="D24" s="159" t="s">
        <v>109</v>
      </c>
      <c r="E24" s="159" t="s">
        <v>170</v>
      </c>
      <c r="F24" s="158" t="s">
        <v>171</v>
      </c>
      <c r="G24" s="160">
        <v>495</v>
      </c>
      <c r="H24" s="152">
        <v>395</v>
      </c>
      <c r="I24" s="152">
        <v>100</v>
      </c>
      <c r="J24" s="152"/>
      <c r="K24" s="152"/>
      <c r="L24" s="152" t="s">
        <v>104</v>
      </c>
      <c r="M24" s="152" t="s">
        <v>105</v>
      </c>
      <c r="N24" s="152" t="s">
        <v>106</v>
      </c>
      <c r="O24" s="152">
        <v>440.9</v>
      </c>
      <c r="P24" s="152">
        <v>54.0958</v>
      </c>
      <c r="Q24" s="175">
        <f t="shared" si="0"/>
        <v>0.890707070707071</v>
      </c>
      <c r="R24" s="152" t="s">
        <v>172</v>
      </c>
      <c r="S24" s="152" t="s">
        <v>173</v>
      </c>
      <c r="T24" s="179"/>
    </row>
    <row r="25" s="136" customFormat="1" ht="66" customHeight="1" spans="1:20">
      <c r="A25" s="161">
        <v>20</v>
      </c>
      <c r="B25" s="154" t="s">
        <v>174</v>
      </c>
      <c r="C25" s="154" t="s">
        <v>23</v>
      </c>
      <c r="D25" s="159" t="s">
        <v>109</v>
      </c>
      <c r="E25" s="154" t="s">
        <v>110</v>
      </c>
      <c r="F25" s="154" t="s">
        <v>175</v>
      </c>
      <c r="G25" s="155">
        <v>30</v>
      </c>
      <c r="H25" s="152"/>
      <c r="I25" s="152"/>
      <c r="J25" s="152"/>
      <c r="K25" s="152">
        <v>30</v>
      </c>
      <c r="L25" s="152" t="s">
        <v>104</v>
      </c>
      <c r="M25" s="152" t="s">
        <v>105</v>
      </c>
      <c r="N25" s="152"/>
      <c r="O25" s="152">
        <v>29.5</v>
      </c>
      <c r="P25" s="152">
        <v>0.5</v>
      </c>
      <c r="Q25" s="175">
        <f t="shared" si="0"/>
        <v>0.983333333333333</v>
      </c>
      <c r="R25" s="152" t="s">
        <v>176</v>
      </c>
      <c r="S25" s="152" t="s">
        <v>176</v>
      </c>
      <c r="T25" s="179"/>
    </row>
    <row r="26" s="136" customFormat="1" ht="265" customHeight="1" spans="1:20">
      <c r="A26" s="161">
        <v>21</v>
      </c>
      <c r="B26" s="154" t="s">
        <v>177</v>
      </c>
      <c r="C26" s="159" t="s">
        <v>23</v>
      </c>
      <c r="D26" s="155" t="s">
        <v>109</v>
      </c>
      <c r="E26" s="159" t="s">
        <v>160</v>
      </c>
      <c r="F26" s="154" t="s">
        <v>178</v>
      </c>
      <c r="G26" s="155">
        <v>1000</v>
      </c>
      <c r="H26" s="152"/>
      <c r="I26" s="152">
        <v>1000</v>
      </c>
      <c r="J26" s="152"/>
      <c r="K26" s="152"/>
      <c r="L26" s="152" t="s">
        <v>104</v>
      </c>
      <c r="M26" s="152" t="s">
        <v>105</v>
      </c>
      <c r="N26" s="152" t="s">
        <v>106</v>
      </c>
      <c r="O26" s="152">
        <v>394.02</v>
      </c>
      <c r="P26" s="152">
        <v>605.98</v>
      </c>
      <c r="Q26" s="175">
        <f t="shared" si="0"/>
        <v>0.39402</v>
      </c>
      <c r="R26" s="152" t="s">
        <v>160</v>
      </c>
      <c r="S26" s="152" t="s">
        <v>179</v>
      </c>
      <c r="T26" s="179"/>
    </row>
    <row r="27" customFormat="1" ht="62" customHeight="1" spans="1:20">
      <c r="A27" s="161">
        <v>22</v>
      </c>
      <c r="B27" s="154" t="s">
        <v>180</v>
      </c>
      <c r="C27" s="154" t="s">
        <v>23</v>
      </c>
      <c r="D27" s="154" t="s">
        <v>181</v>
      </c>
      <c r="E27" s="154" t="s">
        <v>182</v>
      </c>
      <c r="F27" s="154" t="s">
        <v>183</v>
      </c>
      <c r="G27" s="155">
        <v>48</v>
      </c>
      <c r="H27" s="152"/>
      <c r="I27" s="152"/>
      <c r="J27" s="152">
        <v>48</v>
      </c>
      <c r="K27" s="152"/>
      <c r="L27" s="152" t="s">
        <v>104</v>
      </c>
      <c r="M27" s="152" t="s">
        <v>105</v>
      </c>
      <c r="N27" s="152" t="s">
        <v>106</v>
      </c>
      <c r="O27" s="152">
        <v>48</v>
      </c>
      <c r="P27" s="152">
        <v>0</v>
      </c>
      <c r="Q27" s="175">
        <f t="shared" si="0"/>
        <v>1</v>
      </c>
      <c r="R27" s="152" t="s">
        <v>184</v>
      </c>
      <c r="S27" s="152" t="s">
        <v>185</v>
      </c>
      <c r="T27" s="66"/>
    </row>
    <row r="28" s="137" customFormat="1" ht="81" customHeight="1" spans="1:20">
      <c r="A28" s="161">
        <v>23</v>
      </c>
      <c r="B28" s="154" t="s">
        <v>186</v>
      </c>
      <c r="C28" s="154" t="s">
        <v>23</v>
      </c>
      <c r="D28" s="154" t="s">
        <v>187</v>
      </c>
      <c r="E28" s="154" t="s">
        <v>188</v>
      </c>
      <c r="F28" s="154" t="s">
        <v>189</v>
      </c>
      <c r="G28" s="155">
        <v>400</v>
      </c>
      <c r="H28" s="152"/>
      <c r="I28" s="152">
        <v>400</v>
      </c>
      <c r="J28" s="152"/>
      <c r="K28" s="152"/>
      <c r="L28" s="152" t="s">
        <v>104</v>
      </c>
      <c r="M28" s="152" t="s">
        <v>105</v>
      </c>
      <c r="N28" s="152" t="s">
        <v>106</v>
      </c>
      <c r="O28" s="152">
        <v>389.14</v>
      </c>
      <c r="P28" s="152">
        <v>10.8571</v>
      </c>
      <c r="Q28" s="175">
        <f t="shared" si="0"/>
        <v>0.97285</v>
      </c>
      <c r="R28" s="152" t="s">
        <v>190</v>
      </c>
      <c r="S28" s="152" t="s">
        <v>191</v>
      </c>
      <c r="T28" s="180"/>
    </row>
    <row r="29" customFormat="1" ht="146" customHeight="1" spans="1:20">
      <c r="A29" s="161">
        <v>24</v>
      </c>
      <c r="B29" s="154" t="s">
        <v>192</v>
      </c>
      <c r="C29" s="154" t="s">
        <v>23</v>
      </c>
      <c r="D29" s="154" t="s">
        <v>193</v>
      </c>
      <c r="E29" s="154" t="s">
        <v>194</v>
      </c>
      <c r="F29" s="154" t="s">
        <v>195</v>
      </c>
      <c r="G29" s="155">
        <v>410</v>
      </c>
      <c r="H29" s="152"/>
      <c r="I29" s="152">
        <v>410</v>
      </c>
      <c r="J29" s="152"/>
      <c r="K29" s="152"/>
      <c r="L29" s="152" t="s">
        <v>104</v>
      </c>
      <c r="M29" s="152" t="s">
        <v>105</v>
      </c>
      <c r="N29" s="152" t="s">
        <v>106</v>
      </c>
      <c r="O29" s="152">
        <v>389.9</v>
      </c>
      <c r="P29" s="152">
        <v>11.1017</v>
      </c>
      <c r="Q29" s="175">
        <f t="shared" si="0"/>
        <v>0.950975609756098</v>
      </c>
      <c r="R29" s="152" t="s">
        <v>190</v>
      </c>
      <c r="S29" s="152" t="s">
        <v>196</v>
      </c>
      <c r="T29" s="181"/>
    </row>
    <row r="30" customFormat="1" ht="126" customHeight="1" spans="1:20">
      <c r="A30" s="161">
        <v>25</v>
      </c>
      <c r="B30" s="154" t="s">
        <v>197</v>
      </c>
      <c r="C30" s="154" t="s">
        <v>198</v>
      </c>
      <c r="D30" s="154" t="s">
        <v>181</v>
      </c>
      <c r="E30" s="154" t="s">
        <v>199</v>
      </c>
      <c r="F30" s="154" t="s">
        <v>200</v>
      </c>
      <c r="G30" s="155">
        <v>51.39</v>
      </c>
      <c r="H30" s="152"/>
      <c r="I30" s="152">
        <v>51.39</v>
      </c>
      <c r="J30" s="152"/>
      <c r="K30" s="152"/>
      <c r="L30" s="152" t="s">
        <v>104</v>
      </c>
      <c r="M30" s="152" t="s">
        <v>105</v>
      </c>
      <c r="N30" s="152" t="s">
        <v>106</v>
      </c>
      <c r="O30" s="152">
        <v>51.39</v>
      </c>
      <c r="P30" s="152"/>
      <c r="Q30" s="175">
        <f t="shared" si="0"/>
        <v>1</v>
      </c>
      <c r="R30" s="152" t="s">
        <v>190</v>
      </c>
      <c r="S30" s="152" t="s">
        <v>196</v>
      </c>
      <c r="T30" s="182"/>
    </row>
    <row r="31" customFormat="1" ht="131" customHeight="1" spans="1:20">
      <c r="A31" s="161">
        <v>26</v>
      </c>
      <c r="B31" s="154" t="s">
        <v>201</v>
      </c>
      <c r="C31" s="154" t="s">
        <v>198</v>
      </c>
      <c r="D31" s="154" t="s">
        <v>181</v>
      </c>
      <c r="E31" s="154" t="s">
        <v>202</v>
      </c>
      <c r="F31" s="154" t="s">
        <v>203</v>
      </c>
      <c r="G31" s="155">
        <v>38.43</v>
      </c>
      <c r="H31" s="152"/>
      <c r="I31" s="152">
        <v>38.43</v>
      </c>
      <c r="J31" s="152"/>
      <c r="K31" s="152"/>
      <c r="L31" s="152" t="s">
        <v>104</v>
      </c>
      <c r="M31" s="152" t="s">
        <v>105</v>
      </c>
      <c r="N31" s="152" t="s">
        <v>106</v>
      </c>
      <c r="O31" s="152">
        <v>38.43</v>
      </c>
      <c r="P31" s="152"/>
      <c r="Q31" s="175">
        <f t="shared" si="0"/>
        <v>1</v>
      </c>
      <c r="R31" s="152" t="s">
        <v>190</v>
      </c>
      <c r="S31" s="152" t="s">
        <v>196</v>
      </c>
      <c r="T31" s="180"/>
    </row>
    <row r="32" customFormat="1" ht="56" customHeight="1" spans="1:20">
      <c r="A32" s="161">
        <v>27</v>
      </c>
      <c r="B32" s="154" t="s">
        <v>204</v>
      </c>
      <c r="C32" s="154" t="s">
        <v>198</v>
      </c>
      <c r="D32" s="154" t="s">
        <v>181</v>
      </c>
      <c r="E32" s="154" t="s">
        <v>205</v>
      </c>
      <c r="F32" s="154" t="s">
        <v>206</v>
      </c>
      <c r="G32" s="155">
        <v>15.73</v>
      </c>
      <c r="H32" s="152"/>
      <c r="I32" s="152">
        <v>15.73</v>
      </c>
      <c r="J32" s="152"/>
      <c r="K32" s="152"/>
      <c r="L32" s="152" t="s">
        <v>104</v>
      </c>
      <c r="M32" s="152" t="s">
        <v>105</v>
      </c>
      <c r="N32" s="152" t="s">
        <v>106</v>
      </c>
      <c r="O32" s="152">
        <v>15.73</v>
      </c>
      <c r="P32" s="152"/>
      <c r="Q32" s="175">
        <f t="shared" si="0"/>
        <v>1</v>
      </c>
      <c r="R32" s="152" t="s">
        <v>42</v>
      </c>
      <c r="S32" s="152" t="s">
        <v>205</v>
      </c>
      <c r="T32" s="180"/>
    </row>
    <row r="33" customFormat="1" ht="43" customHeight="1" spans="1:20">
      <c r="A33" s="161">
        <v>28</v>
      </c>
      <c r="B33" s="154" t="s">
        <v>114</v>
      </c>
      <c r="C33" s="155" t="s">
        <v>23</v>
      </c>
      <c r="D33" s="155" t="s">
        <v>109</v>
      </c>
      <c r="E33" s="155" t="s">
        <v>115</v>
      </c>
      <c r="F33" s="154" t="s">
        <v>207</v>
      </c>
      <c r="G33" s="155">
        <v>80</v>
      </c>
      <c r="H33" s="152">
        <v>80</v>
      </c>
      <c r="I33" s="152"/>
      <c r="J33" s="152"/>
      <c r="K33" s="152"/>
      <c r="L33" s="152" t="s">
        <v>104</v>
      </c>
      <c r="M33" s="152" t="s">
        <v>105</v>
      </c>
      <c r="N33" s="152" t="s">
        <v>106</v>
      </c>
      <c r="O33" s="152">
        <v>80</v>
      </c>
      <c r="P33" s="152"/>
      <c r="Q33" s="175">
        <f t="shared" si="0"/>
        <v>1</v>
      </c>
      <c r="R33" s="152" t="s">
        <v>117</v>
      </c>
      <c r="S33" s="152" t="s">
        <v>208</v>
      </c>
      <c r="T33" s="180"/>
    </row>
    <row r="34" customFormat="1" ht="78" customHeight="1" spans="1:20">
      <c r="A34" s="161">
        <v>29</v>
      </c>
      <c r="B34" s="154" t="s">
        <v>209</v>
      </c>
      <c r="C34" s="154" t="s">
        <v>23</v>
      </c>
      <c r="D34" s="154" t="s">
        <v>181</v>
      </c>
      <c r="E34" s="154" t="s">
        <v>210</v>
      </c>
      <c r="F34" s="154" t="s">
        <v>211</v>
      </c>
      <c r="G34" s="155">
        <v>165</v>
      </c>
      <c r="H34" s="152"/>
      <c r="I34" s="152">
        <v>165</v>
      </c>
      <c r="J34" s="152"/>
      <c r="K34" s="152"/>
      <c r="L34" s="152" t="s">
        <v>104</v>
      </c>
      <c r="M34" s="152" t="s">
        <v>105</v>
      </c>
      <c r="N34" s="152" t="s">
        <v>106</v>
      </c>
      <c r="O34" s="152">
        <v>165</v>
      </c>
      <c r="P34" s="152"/>
      <c r="Q34" s="175">
        <f t="shared" si="0"/>
        <v>1</v>
      </c>
      <c r="R34" s="152" t="s">
        <v>210</v>
      </c>
      <c r="S34" s="152" t="s">
        <v>210</v>
      </c>
      <c r="T34" s="180"/>
    </row>
    <row r="35" s="137" customFormat="1" ht="90" customHeight="1" spans="1:20">
      <c r="A35" s="161">
        <v>30</v>
      </c>
      <c r="B35" s="154" t="s">
        <v>212</v>
      </c>
      <c r="C35" s="155" t="s">
        <v>23</v>
      </c>
      <c r="D35" s="155" t="s">
        <v>109</v>
      </c>
      <c r="E35" s="155" t="s">
        <v>213</v>
      </c>
      <c r="F35" s="154" t="s">
        <v>214</v>
      </c>
      <c r="G35" s="155">
        <v>309.66</v>
      </c>
      <c r="H35" s="152">
        <v>20</v>
      </c>
      <c r="I35" s="152">
        <v>100</v>
      </c>
      <c r="J35" s="152"/>
      <c r="K35" s="152">
        <v>189.6</v>
      </c>
      <c r="L35" s="152" t="s">
        <v>104</v>
      </c>
      <c r="M35" s="152" t="s">
        <v>105</v>
      </c>
      <c r="N35" s="152" t="s">
        <v>106</v>
      </c>
      <c r="O35" s="152">
        <v>204.8</v>
      </c>
      <c r="P35" s="152">
        <v>149.87</v>
      </c>
      <c r="Q35" s="175">
        <f t="shared" si="0"/>
        <v>0.661370535425951</v>
      </c>
      <c r="R35" s="152" t="s">
        <v>32</v>
      </c>
      <c r="S35" s="152" t="s">
        <v>215</v>
      </c>
      <c r="T35" s="183"/>
    </row>
    <row r="36" customFormat="1" ht="93" customHeight="1" spans="1:20">
      <c r="A36" s="161">
        <v>31</v>
      </c>
      <c r="B36" s="154" t="s">
        <v>216</v>
      </c>
      <c r="C36" s="154" t="s">
        <v>38</v>
      </c>
      <c r="D36" s="154" t="s">
        <v>109</v>
      </c>
      <c r="E36" s="154" t="s">
        <v>39</v>
      </c>
      <c r="F36" s="154" t="s">
        <v>217</v>
      </c>
      <c r="G36" s="155">
        <v>106.45</v>
      </c>
      <c r="H36" s="152"/>
      <c r="I36" s="152">
        <v>106.45</v>
      </c>
      <c r="J36" s="152"/>
      <c r="K36" s="152"/>
      <c r="L36" s="152" t="s">
        <v>104</v>
      </c>
      <c r="M36" s="152" t="s">
        <v>105</v>
      </c>
      <c r="N36" s="152" t="s">
        <v>106</v>
      </c>
      <c r="O36" s="152"/>
      <c r="P36" s="152"/>
      <c r="Q36" s="175">
        <f t="shared" si="0"/>
        <v>0</v>
      </c>
      <c r="R36" s="152" t="s">
        <v>43</v>
      </c>
      <c r="S36" s="152" t="s">
        <v>43</v>
      </c>
      <c r="T36" s="183"/>
    </row>
    <row r="37" customFormat="1" ht="58" customHeight="1" spans="1:20">
      <c r="A37" s="161">
        <v>32</v>
      </c>
      <c r="B37" s="154" t="s">
        <v>212</v>
      </c>
      <c r="C37" s="155" t="s">
        <v>23</v>
      </c>
      <c r="D37" s="155" t="s">
        <v>109</v>
      </c>
      <c r="E37" s="155" t="s">
        <v>218</v>
      </c>
      <c r="F37" s="154" t="s">
        <v>219</v>
      </c>
      <c r="G37" s="155">
        <v>70</v>
      </c>
      <c r="H37" s="152"/>
      <c r="I37" s="152"/>
      <c r="J37" s="152"/>
      <c r="K37" s="152">
        <v>70</v>
      </c>
      <c r="L37" s="152" t="s">
        <v>104</v>
      </c>
      <c r="M37" s="152" t="s">
        <v>105</v>
      </c>
      <c r="N37" s="152" t="s">
        <v>106</v>
      </c>
      <c r="O37" s="152"/>
      <c r="P37" s="152"/>
      <c r="Q37" s="175">
        <f t="shared" si="0"/>
        <v>0</v>
      </c>
      <c r="R37" s="152" t="s">
        <v>147</v>
      </c>
      <c r="S37" s="152" t="s">
        <v>220</v>
      </c>
      <c r="T37" s="183"/>
    </row>
    <row r="38" s="137" customFormat="1" ht="167" customHeight="1" spans="1:20">
      <c r="A38" s="161">
        <v>33</v>
      </c>
      <c r="B38" s="154" t="s">
        <v>216</v>
      </c>
      <c r="C38" s="155" t="s">
        <v>38</v>
      </c>
      <c r="D38" s="155" t="s">
        <v>109</v>
      </c>
      <c r="E38" s="155" t="s">
        <v>39</v>
      </c>
      <c r="F38" s="154" t="s">
        <v>221</v>
      </c>
      <c r="G38" s="155">
        <v>295.8</v>
      </c>
      <c r="H38" s="152"/>
      <c r="I38" s="152"/>
      <c r="J38" s="152"/>
      <c r="K38" s="152">
        <v>295.8</v>
      </c>
      <c r="L38" s="152" t="s">
        <v>104</v>
      </c>
      <c r="M38" s="152" t="s">
        <v>105</v>
      </c>
      <c r="N38" s="152" t="s">
        <v>106</v>
      </c>
      <c r="O38" s="152">
        <v>280.31</v>
      </c>
      <c r="P38" s="152">
        <v>15.495</v>
      </c>
      <c r="Q38" s="175">
        <f t="shared" si="0"/>
        <v>0.94763353617309</v>
      </c>
      <c r="R38" s="152" t="s">
        <v>43</v>
      </c>
      <c r="S38" s="152" t="s">
        <v>43</v>
      </c>
      <c r="T38" s="183"/>
    </row>
    <row r="39" ht="80" customHeight="1" spans="1:20">
      <c r="A39" s="161">
        <v>34</v>
      </c>
      <c r="B39" s="154" t="s">
        <v>222</v>
      </c>
      <c r="C39" s="155" t="s">
        <v>23</v>
      </c>
      <c r="D39" s="155" t="s">
        <v>109</v>
      </c>
      <c r="E39" s="155" t="s">
        <v>223</v>
      </c>
      <c r="F39" s="154" t="s">
        <v>224</v>
      </c>
      <c r="G39" s="155">
        <v>50</v>
      </c>
      <c r="H39" s="152"/>
      <c r="I39" s="152"/>
      <c r="J39" s="152"/>
      <c r="K39" s="152">
        <v>50</v>
      </c>
      <c r="L39" s="152"/>
      <c r="M39" s="152"/>
      <c r="N39" s="152"/>
      <c r="O39" s="152">
        <v>50</v>
      </c>
      <c r="P39" s="152"/>
      <c r="Q39" s="175">
        <f t="shared" si="0"/>
        <v>1</v>
      </c>
      <c r="R39" s="152" t="s">
        <v>225</v>
      </c>
      <c r="S39" s="152" t="s">
        <v>225</v>
      </c>
      <c r="T39" s="30"/>
    </row>
    <row r="40" ht="45" customHeight="1" spans="1:20">
      <c r="A40" s="161">
        <v>35</v>
      </c>
      <c r="B40" s="154" t="s">
        <v>226</v>
      </c>
      <c r="C40" s="155" t="s">
        <v>23</v>
      </c>
      <c r="D40" s="155" t="s">
        <v>109</v>
      </c>
      <c r="E40" s="155" t="s">
        <v>110</v>
      </c>
      <c r="F40" s="154" t="s">
        <v>227</v>
      </c>
      <c r="G40" s="155">
        <v>212.9</v>
      </c>
      <c r="H40" s="152">
        <v>101</v>
      </c>
      <c r="I40" s="152">
        <v>5</v>
      </c>
      <c r="J40" s="152"/>
      <c r="K40" s="152">
        <v>106.9</v>
      </c>
      <c r="L40" s="152"/>
      <c r="M40" s="152"/>
      <c r="N40" s="152"/>
      <c r="O40" s="152">
        <v>190.2</v>
      </c>
      <c r="P40" s="152">
        <v>22.7</v>
      </c>
      <c r="Q40" s="175">
        <f t="shared" si="0"/>
        <v>0.8933771723814</v>
      </c>
      <c r="R40" s="152" t="s">
        <v>42</v>
      </c>
      <c r="S40" s="152" t="s">
        <v>110</v>
      </c>
      <c r="T40" s="30"/>
    </row>
    <row r="41" ht="22.5" spans="1:20">
      <c r="A41" s="161">
        <v>36</v>
      </c>
      <c r="B41" s="154" t="s">
        <v>228</v>
      </c>
      <c r="C41" s="155" t="s">
        <v>38</v>
      </c>
      <c r="D41" s="155" t="s">
        <v>109</v>
      </c>
      <c r="E41" s="155"/>
      <c r="F41" s="154" t="s">
        <v>229</v>
      </c>
      <c r="G41" s="155">
        <v>639</v>
      </c>
      <c r="H41" s="152">
        <v>579</v>
      </c>
      <c r="I41" s="152">
        <v>60</v>
      </c>
      <c r="J41" s="152"/>
      <c r="K41" s="152"/>
      <c r="L41" s="152"/>
      <c r="M41" s="152"/>
      <c r="N41" s="152"/>
      <c r="O41" s="152">
        <v>443.06</v>
      </c>
      <c r="P41" s="152">
        <v>195.94</v>
      </c>
      <c r="Q41" s="175">
        <f t="shared" si="0"/>
        <v>0.693364632237872</v>
      </c>
      <c r="R41" s="152" t="s">
        <v>42</v>
      </c>
      <c r="S41" s="152" t="s">
        <v>230</v>
      </c>
      <c r="T41" s="30"/>
    </row>
    <row r="42" ht="49" customHeight="1" spans="1:20">
      <c r="A42" s="161">
        <v>37</v>
      </c>
      <c r="B42" s="163" t="s">
        <v>78</v>
      </c>
      <c r="C42" s="161" t="s">
        <v>23</v>
      </c>
      <c r="D42" s="161" t="s">
        <v>109</v>
      </c>
      <c r="E42" s="161"/>
      <c r="F42" s="163" t="s">
        <v>231</v>
      </c>
      <c r="G42" s="164">
        <v>50</v>
      </c>
      <c r="H42" s="152"/>
      <c r="I42" s="152"/>
      <c r="J42" s="152"/>
      <c r="K42" s="152">
        <v>50</v>
      </c>
      <c r="L42" s="152"/>
      <c r="M42" s="152"/>
      <c r="N42" s="152"/>
      <c r="O42" s="152">
        <v>17.15</v>
      </c>
      <c r="P42" s="152">
        <v>32.8474</v>
      </c>
      <c r="Q42" s="175">
        <f t="shared" si="0"/>
        <v>0.343</v>
      </c>
      <c r="R42" s="152"/>
      <c r="S42" s="152"/>
      <c r="T42" s="30"/>
    </row>
  </sheetData>
  <sheetProtection formatCells="0" insertHyperlinks="0" autoFilter="0"/>
  <autoFilter ref="A1:T42">
    <extLst/>
  </autoFilter>
  <mergeCells count="13">
    <mergeCell ref="A1:K1"/>
    <mergeCell ref="A2:T2"/>
    <mergeCell ref="H3:K3"/>
    <mergeCell ref="L3:N3"/>
    <mergeCell ref="O3:Q3"/>
    <mergeCell ref="A5:F5"/>
    <mergeCell ref="B3:B4"/>
    <mergeCell ref="C3:C4"/>
    <mergeCell ref="D3:D4"/>
    <mergeCell ref="E3:E4"/>
    <mergeCell ref="F3:F4"/>
    <mergeCell ref="G3:G4"/>
    <mergeCell ref="T29:T30"/>
  </mergeCells>
  <pageMargins left="0.75" right="0.75" top="1" bottom="1" header="0.5" footer="0.5"/>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view="pageBreakPreview" zoomScaleNormal="100" topLeftCell="A9" workbookViewId="0">
      <selection activeCell="I11" sqref="I11"/>
    </sheetView>
  </sheetViews>
  <sheetFormatPr defaultColWidth="8.8" defaultRowHeight="14.25"/>
  <cols>
    <col min="1" max="1" width="3.38333333333333" style="8" customWidth="1"/>
    <col min="2" max="2" width="4.88333333333333" style="8" customWidth="1"/>
    <col min="3" max="3" width="8.125" style="8" customWidth="1"/>
    <col min="4" max="4" width="5.75" style="8" customWidth="1"/>
    <col min="5" max="6" width="8.5" style="8" customWidth="1"/>
    <col min="7" max="7" width="50.4583333333333" style="9" customWidth="1"/>
    <col min="8" max="8" width="11.5" style="10" customWidth="1"/>
    <col min="9" max="9" width="19.125" style="103" customWidth="1"/>
    <col min="10" max="10" width="7.75" style="8" customWidth="1"/>
    <col min="11" max="11" width="8.5" style="67" customWidth="1"/>
    <col min="12" max="12" width="10.5" style="67" customWidth="1"/>
    <col min="13" max="13" width="9.125" style="8" customWidth="1"/>
    <col min="14" max="14" width="16.2583333333333" style="8" customWidth="1"/>
    <col min="15" max="15" width="9.375" style="8" customWidth="1"/>
    <col min="16" max="16" width="10.3833333333333" style="1"/>
    <col min="17" max="17" width="9" style="1"/>
    <col min="18" max="16373" width="8.8" style="1"/>
    <col min="16374" max="16376" width="8.8" style="11"/>
    <col min="16377" max="16383" width="8.8" style="12"/>
    <col min="16384" max="16384" width="8.8" style="7"/>
  </cols>
  <sheetData>
    <row r="1" s="1" customFormat="1" ht="18" customHeight="1" spans="1:15">
      <c r="A1" s="70" t="s">
        <v>232</v>
      </c>
      <c r="B1" s="70"/>
      <c r="C1" s="71"/>
      <c r="D1" s="13"/>
      <c r="E1" s="13"/>
      <c r="F1" s="13"/>
      <c r="G1" s="9"/>
      <c r="H1" s="10"/>
      <c r="I1" s="103"/>
      <c r="J1" s="8"/>
      <c r="K1" s="67"/>
      <c r="L1" s="67"/>
      <c r="M1" s="8"/>
      <c r="N1" s="8"/>
      <c r="O1" s="8"/>
    </row>
    <row r="2" s="1" customFormat="1" ht="36" customHeight="1" spans="1:15">
      <c r="A2" s="15" t="s">
        <v>233</v>
      </c>
      <c r="B2" s="15"/>
      <c r="C2" s="15"/>
      <c r="D2" s="15"/>
      <c r="E2" s="15"/>
      <c r="F2" s="15"/>
      <c r="G2" s="72"/>
      <c r="H2" s="16"/>
      <c r="I2" s="72"/>
      <c r="J2" s="15"/>
      <c r="K2" s="73"/>
      <c r="L2" s="73"/>
      <c r="M2" s="15"/>
      <c r="N2" s="15"/>
      <c r="O2" s="15"/>
    </row>
    <row r="3" s="2" customFormat="1" ht="33" customHeight="1" spans="1:15">
      <c r="A3" s="17" t="s">
        <v>2</v>
      </c>
      <c r="B3" s="74" t="s">
        <v>3</v>
      </c>
      <c r="C3" s="17" t="s">
        <v>4</v>
      </c>
      <c r="D3" s="17" t="s">
        <v>5</v>
      </c>
      <c r="E3" s="17" t="s">
        <v>6</v>
      </c>
      <c r="F3" s="17" t="s">
        <v>7</v>
      </c>
      <c r="G3" s="17" t="s">
        <v>8</v>
      </c>
      <c r="H3" s="18" t="s">
        <v>9</v>
      </c>
      <c r="I3" s="115" t="s">
        <v>10</v>
      </c>
      <c r="J3" s="115"/>
      <c r="K3" s="116"/>
      <c r="L3" s="116"/>
      <c r="M3" s="17" t="s">
        <v>11</v>
      </c>
      <c r="N3" s="17" t="s">
        <v>12</v>
      </c>
      <c r="O3" s="17" t="s">
        <v>13</v>
      </c>
    </row>
    <row r="4" s="2" customFormat="1" ht="18" customHeight="1" spans="1:15">
      <c r="A4" s="17"/>
      <c r="B4" s="76"/>
      <c r="C4" s="17"/>
      <c r="D4" s="17"/>
      <c r="E4" s="17"/>
      <c r="F4" s="17"/>
      <c r="G4" s="17"/>
      <c r="H4" s="18" t="s">
        <v>234</v>
      </c>
      <c r="I4" s="115" t="s">
        <v>15</v>
      </c>
      <c r="J4" s="17" t="s">
        <v>16</v>
      </c>
      <c r="K4" s="116" t="s">
        <v>235</v>
      </c>
      <c r="L4" s="116" t="s">
        <v>236</v>
      </c>
      <c r="M4" s="17"/>
      <c r="N4" s="17"/>
      <c r="O4" s="17"/>
    </row>
    <row r="5" s="2" customFormat="1" ht="15" customHeight="1" spans="1:15">
      <c r="A5" s="17"/>
      <c r="B5" s="76"/>
      <c r="C5" s="17"/>
      <c r="D5" s="17"/>
      <c r="E5" s="17"/>
      <c r="F5" s="17"/>
      <c r="G5" s="17"/>
      <c r="H5" s="18"/>
      <c r="I5" s="115"/>
      <c r="J5" s="17"/>
      <c r="K5" s="116"/>
      <c r="L5" s="116"/>
      <c r="M5" s="17"/>
      <c r="N5" s="17"/>
      <c r="O5" s="17"/>
    </row>
    <row r="6" s="2" customFormat="1" ht="14" customHeight="1" spans="1:15">
      <c r="A6" s="17"/>
      <c r="B6" s="78"/>
      <c r="C6" s="17"/>
      <c r="D6" s="17"/>
      <c r="E6" s="17"/>
      <c r="F6" s="17"/>
      <c r="G6" s="17"/>
      <c r="H6" s="18"/>
      <c r="I6" s="115"/>
      <c r="J6" s="17"/>
      <c r="K6" s="116"/>
      <c r="L6" s="116"/>
      <c r="M6" s="17"/>
      <c r="N6" s="17"/>
      <c r="O6" s="17"/>
    </row>
    <row r="7" s="2" customFormat="1" ht="33" customHeight="1" spans="1:15">
      <c r="A7" s="17" t="s">
        <v>87</v>
      </c>
      <c r="B7" s="17"/>
      <c r="C7" s="17"/>
      <c r="D7" s="17"/>
      <c r="E7" s="17"/>
      <c r="F7" s="17"/>
      <c r="G7" s="104"/>
      <c r="H7" s="18">
        <f>H8+H20+H26+H29</f>
        <v>4124</v>
      </c>
      <c r="I7" s="117"/>
      <c r="J7" s="118"/>
      <c r="K7" s="119"/>
      <c r="L7" s="119"/>
      <c r="M7" s="17"/>
      <c r="N7" s="17"/>
      <c r="O7" s="120"/>
    </row>
    <row r="8" s="3" customFormat="1" ht="36" customHeight="1" spans="1:15">
      <c r="A8" s="19"/>
      <c r="B8" s="105"/>
      <c r="C8" s="21" t="s">
        <v>20</v>
      </c>
      <c r="D8" s="21"/>
      <c r="E8" s="21"/>
      <c r="F8" s="21"/>
      <c r="G8" s="81"/>
      <c r="H8" s="23">
        <f>SUM(H9:H19)</f>
        <v>3333.9</v>
      </c>
      <c r="I8" s="110"/>
      <c r="J8" s="106"/>
      <c r="K8" s="106"/>
      <c r="L8" s="106"/>
      <c r="M8" s="106"/>
      <c r="N8" s="106"/>
      <c r="O8" s="110"/>
    </row>
    <row r="9" s="1" customFormat="1" ht="155" customHeight="1" spans="1:15">
      <c r="A9" s="66">
        <v>1</v>
      </c>
      <c r="B9" s="111" t="s">
        <v>237</v>
      </c>
      <c r="C9" s="106" t="s">
        <v>238</v>
      </c>
      <c r="D9" s="66" t="s">
        <v>23</v>
      </c>
      <c r="E9" s="66" t="s">
        <v>59</v>
      </c>
      <c r="F9" s="66" t="s">
        <v>239</v>
      </c>
      <c r="G9" s="63" t="s">
        <v>240</v>
      </c>
      <c r="H9" s="107">
        <v>512.1</v>
      </c>
      <c r="I9" s="63" t="s">
        <v>241</v>
      </c>
      <c r="J9" s="90">
        <v>12</v>
      </c>
      <c r="K9" s="124">
        <v>0.4458</v>
      </c>
      <c r="L9" s="66">
        <v>1.5603</v>
      </c>
      <c r="M9" s="66" t="s">
        <v>32</v>
      </c>
      <c r="N9" s="66" t="s">
        <v>242</v>
      </c>
      <c r="O9" s="63"/>
    </row>
    <row r="10" s="1" customFormat="1" ht="91" customHeight="1" spans="1:15">
      <c r="A10" s="66">
        <v>2</v>
      </c>
      <c r="B10" s="17" t="s">
        <v>237</v>
      </c>
      <c r="C10" s="106" t="s">
        <v>243</v>
      </c>
      <c r="D10" s="66" t="s">
        <v>23</v>
      </c>
      <c r="E10" s="63" t="s">
        <v>244</v>
      </c>
      <c r="F10" s="66" t="s">
        <v>245</v>
      </c>
      <c r="G10" s="63" t="s">
        <v>246</v>
      </c>
      <c r="H10" s="107">
        <v>704</v>
      </c>
      <c r="I10" s="63" t="s">
        <v>247</v>
      </c>
      <c r="J10" s="66">
        <v>7</v>
      </c>
      <c r="K10" s="66">
        <v>0.137</v>
      </c>
      <c r="L10" s="66">
        <v>0.4795</v>
      </c>
      <c r="M10" s="66" t="s">
        <v>32</v>
      </c>
      <c r="N10" s="66" t="s">
        <v>248</v>
      </c>
      <c r="O10" s="66"/>
    </row>
    <row r="11" s="1" customFormat="1" ht="137" customHeight="1" spans="1:15">
      <c r="A11" s="66">
        <v>3</v>
      </c>
      <c r="B11" s="17"/>
      <c r="C11" s="106" t="s">
        <v>243</v>
      </c>
      <c r="D11" s="66" t="s">
        <v>23</v>
      </c>
      <c r="E11" s="63" t="s">
        <v>244</v>
      </c>
      <c r="F11" s="66" t="s">
        <v>249</v>
      </c>
      <c r="G11" s="63" t="s">
        <v>250</v>
      </c>
      <c r="H11" s="107">
        <v>1380</v>
      </c>
      <c r="I11" s="63" t="s">
        <v>247</v>
      </c>
      <c r="J11" s="66">
        <v>12</v>
      </c>
      <c r="K11" s="66">
        <v>0.4713</v>
      </c>
      <c r="L11" s="66">
        <v>1.6496</v>
      </c>
      <c r="M11" s="66" t="s">
        <v>32</v>
      </c>
      <c r="N11" s="66" t="s">
        <v>248</v>
      </c>
      <c r="O11" s="66"/>
    </row>
    <row r="12" s="1" customFormat="1" ht="160" customHeight="1" spans="1:15">
      <c r="A12" s="66">
        <v>4</v>
      </c>
      <c r="B12" s="17"/>
      <c r="C12" s="106" t="s">
        <v>243</v>
      </c>
      <c r="D12" s="66" t="s">
        <v>23</v>
      </c>
      <c r="E12" s="63" t="s">
        <v>244</v>
      </c>
      <c r="F12" s="66" t="s">
        <v>251</v>
      </c>
      <c r="G12" s="63" t="s">
        <v>252</v>
      </c>
      <c r="H12" s="107">
        <v>227.8</v>
      </c>
      <c r="I12" s="63" t="s">
        <v>247</v>
      </c>
      <c r="J12" s="66">
        <v>14</v>
      </c>
      <c r="K12" s="66">
        <v>0.5194</v>
      </c>
      <c r="L12" s="132">
        <v>1.8179</v>
      </c>
      <c r="M12" s="66" t="s">
        <v>32</v>
      </c>
      <c r="N12" s="66" t="s">
        <v>248</v>
      </c>
      <c r="O12" s="66"/>
    </row>
    <row r="13" s="1" customFormat="1" ht="87" customHeight="1" spans="1:15">
      <c r="A13" s="66">
        <v>5</v>
      </c>
      <c r="B13" s="76"/>
      <c r="C13" s="106" t="s">
        <v>253</v>
      </c>
      <c r="D13" s="66" t="s">
        <v>23</v>
      </c>
      <c r="E13" s="66" t="s">
        <v>244</v>
      </c>
      <c r="F13" s="66" t="s">
        <v>254</v>
      </c>
      <c r="G13" s="63" t="s">
        <v>255</v>
      </c>
      <c r="H13" s="107">
        <v>50</v>
      </c>
      <c r="I13" s="63" t="s">
        <v>247</v>
      </c>
      <c r="J13" s="66">
        <v>1</v>
      </c>
      <c r="K13" s="66">
        <v>0.0526</v>
      </c>
      <c r="L13" s="132">
        <v>0.1841</v>
      </c>
      <c r="M13" s="66" t="s">
        <v>256</v>
      </c>
      <c r="N13" s="66" t="s">
        <v>257</v>
      </c>
      <c r="O13" s="121"/>
    </row>
    <row r="14" s="1" customFormat="1" ht="102" customHeight="1" spans="1:15">
      <c r="A14" s="66">
        <v>6</v>
      </c>
      <c r="B14" s="76"/>
      <c r="C14" s="106" t="s">
        <v>258</v>
      </c>
      <c r="D14" s="66" t="s">
        <v>23</v>
      </c>
      <c r="E14" s="66" t="s">
        <v>244</v>
      </c>
      <c r="F14" s="66" t="s">
        <v>259</v>
      </c>
      <c r="G14" s="63" t="s">
        <v>260</v>
      </c>
      <c r="H14" s="107">
        <v>40</v>
      </c>
      <c r="I14" s="63" t="s">
        <v>247</v>
      </c>
      <c r="J14" s="66">
        <v>1</v>
      </c>
      <c r="K14" s="66">
        <v>0.0612</v>
      </c>
      <c r="L14" s="132">
        <v>0.2142</v>
      </c>
      <c r="M14" s="66" t="s">
        <v>261</v>
      </c>
      <c r="N14" s="66" t="s">
        <v>259</v>
      </c>
      <c r="O14" s="66"/>
    </row>
    <row r="15" s="1" customFormat="1" ht="102" customHeight="1" spans="1:15">
      <c r="A15" s="66">
        <v>7</v>
      </c>
      <c r="B15" s="76"/>
      <c r="C15" s="106" t="s">
        <v>262</v>
      </c>
      <c r="D15" s="66" t="s">
        <v>23</v>
      </c>
      <c r="E15" s="66" t="s">
        <v>244</v>
      </c>
      <c r="F15" s="66" t="s">
        <v>263</v>
      </c>
      <c r="G15" s="128" t="s">
        <v>264</v>
      </c>
      <c r="H15" s="108">
        <v>50</v>
      </c>
      <c r="I15" s="63" t="s">
        <v>265</v>
      </c>
      <c r="J15" s="66">
        <v>172</v>
      </c>
      <c r="K15" s="66">
        <v>0.5665</v>
      </c>
      <c r="L15" s="132">
        <v>1.9201</v>
      </c>
      <c r="M15" s="66" t="s">
        <v>32</v>
      </c>
      <c r="N15" s="66" t="s">
        <v>32</v>
      </c>
      <c r="O15" s="121"/>
    </row>
    <row r="16" s="1" customFormat="1" ht="94" customHeight="1" spans="1:15">
      <c r="A16" s="66">
        <v>8</v>
      </c>
      <c r="B16" s="76"/>
      <c r="C16" s="106" t="s">
        <v>266</v>
      </c>
      <c r="D16" s="66" t="s">
        <v>23</v>
      </c>
      <c r="E16" s="66" t="s">
        <v>244</v>
      </c>
      <c r="F16" s="66" t="s">
        <v>267</v>
      </c>
      <c r="G16" s="63" t="s">
        <v>268</v>
      </c>
      <c r="H16" s="107">
        <v>160</v>
      </c>
      <c r="I16" s="63" t="s">
        <v>269</v>
      </c>
      <c r="J16" s="66">
        <v>1</v>
      </c>
      <c r="K16" s="66">
        <v>0.0238</v>
      </c>
      <c r="L16" s="132">
        <v>0.0833</v>
      </c>
      <c r="M16" s="66" t="s">
        <v>261</v>
      </c>
      <c r="N16" s="66" t="s">
        <v>270</v>
      </c>
      <c r="O16" s="121"/>
    </row>
    <row r="17" s="1" customFormat="1" ht="87" customHeight="1" spans="1:15">
      <c r="A17" s="66">
        <v>9</v>
      </c>
      <c r="B17" s="76"/>
      <c r="C17" s="106" t="s">
        <v>271</v>
      </c>
      <c r="D17" s="66" t="s">
        <v>23</v>
      </c>
      <c r="E17" s="66" t="s">
        <v>244</v>
      </c>
      <c r="F17" s="66" t="s">
        <v>254</v>
      </c>
      <c r="G17" s="63" t="s">
        <v>272</v>
      </c>
      <c r="H17" s="107">
        <v>100</v>
      </c>
      <c r="I17" s="63" t="s">
        <v>273</v>
      </c>
      <c r="J17" s="66">
        <v>1</v>
      </c>
      <c r="K17" s="66">
        <v>0.0526</v>
      </c>
      <c r="L17" s="132">
        <v>0.1841</v>
      </c>
      <c r="M17" s="66" t="s">
        <v>256</v>
      </c>
      <c r="N17" s="66" t="s">
        <v>257</v>
      </c>
      <c r="O17" s="121"/>
    </row>
    <row r="18" s="1" customFormat="1" ht="63" customHeight="1" spans="1:15">
      <c r="A18" s="66">
        <v>10</v>
      </c>
      <c r="B18" s="76"/>
      <c r="C18" s="106" t="s">
        <v>274</v>
      </c>
      <c r="D18" s="66" t="s">
        <v>23</v>
      </c>
      <c r="E18" s="66" t="s">
        <v>244</v>
      </c>
      <c r="F18" s="66" t="s">
        <v>275</v>
      </c>
      <c r="G18" s="63" t="s">
        <v>276</v>
      </c>
      <c r="H18" s="107">
        <v>50</v>
      </c>
      <c r="I18" s="63" t="s">
        <v>277</v>
      </c>
      <c r="J18" s="66">
        <v>1</v>
      </c>
      <c r="K18" s="66">
        <v>0.312</v>
      </c>
      <c r="L18" s="132">
        <v>0.1092</v>
      </c>
      <c r="M18" s="66" t="s">
        <v>278</v>
      </c>
      <c r="N18" s="66" t="s">
        <v>279</v>
      </c>
      <c r="O18" s="121"/>
    </row>
    <row r="19" s="1" customFormat="1" ht="69" customHeight="1" spans="1:15">
      <c r="A19" s="66">
        <v>11</v>
      </c>
      <c r="B19" s="76"/>
      <c r="C19" s="106" t="s">
        <v>280</v>
      </c>
      <c r="D19" s="66" t="s">
        <v>23</v>
      </c>
      <c r="E19" s="66" t="s">
        <v>244</v>
      </c>
      <c r="F19" s="66" t="s">
        <v>210</v>
      </c>
      <c r="G19" s="63" t="s">
        <v>281</v>
      </c>
      <c r="H19" s="107">
        <v>60</v>
      </c>
      <c r="I19" s="63" t="s">
        <v>282</v>
      </c>
      <c r="J19" s="66">
        <v>1</v>
      </c>
      <c r="K19" s="66">
        <v>0.6406</v>
      </c>
      <c r="L19" s="132">
        <v>2.2421</v>
      </c>
      <c r="M19" s="66" t="s">
        <v>210</v>
      </c>
      <c r="N19" s="66" t="s">
        <v>210</v>
      </c>
      <c r="O19" s="121"/>
    </row>
    <row r="20" s="1" customFormat="1" ht="25" customHeight="1" spans="1:15">
      <c r="A20" s="109"/>
      <c r="B20" s="19"/>
      <c r="C20" s="106" t="s">
        <v>20</v>
      </c>
      <c r="D20" s="106"/>
      <c r="E20" s="106"/>
      <c r="F20" s="106"/>
      <c r="G20" s="110"/>
      <c r="H20" s="23">
        <f>SUM(H21:H25)</f>
        <v>460</v>
      </c>
      <c r="I20" s="110"/>
      <c r="J20" s="106"/>
      <c r="K20" s="106"/>
      <c r="L20" s="20"/>
      <c r="M20" s="106"/>
      <c r="N20" s="106"/>
      <c r="O20" s="113"/>
    </row>
    <row r="21" s="1" customFormat="1" ht="123" customHeight="1" spans="1:15">
      <c r="A21" s="66">
        <v>12</v>
      </c>
      <c r="B21" s="129"/>
      <c r="C21" s="106" t="s">
        <v>169</v>
      </c>
      <c r="D21" s="66" t="s">
        <v>23</v>
      </c>
      <c r="E21" s="66" t="s">
        <v>244</v>
      </c>
      <c r="F21" s="66" t="s">
        <v>257</v>
      </c>
      <c r="G21" s="83" t="s">
        <v>283</v>
      </c>
      <c r="H21" s="107">
        <v>60</v>
      </c>
      <c r="I21" s="63" t="s">
        <v>284</v>
      </c>
      <c r="J21" s="66">
        <v>1</v>
      </c>
      <c r="K21" s="66">
        <v>0.0526</v>
      </c>
      <c r="L21" s="132">
        <v>0.1841</v>
      </c>
      <c r="M21" s="66" t="s">
        <v>256</v>
      </c>
      <c r="N21" s="66" t="s">
        <v>257</v>
      </c>
      <c r="O21" s="106"/>
    </row>
    <row r="22" s="1" customFormat="1" ht="78" customHeight="1" spans="1:15">
      <c r="A22" s="66">
        <v>13</v>
      </c>
      <c r="B22" s="130" t="s">
        <v>285</v>
      </c>
      <c r="C22" s="106" t="s">
        <v>169</v>
      </c>
      <c r="D22" s="66" t="s">
        <v>23</v>
      </c>
      <c r="E22" s="66" t="s">
        <v>244</v>
      </c>
      <c r="F22" s="66" t="s">
        <v>286</v>
      </c>
      <c r="G22" s="83" t="s">
        <v>287</v>
      </c>
      <c r="H22" s="107">
        <v>60</v>
      </c>
      <c r="I22" s="63" t="s">
        <v>288</v>
      </c>
      <c r="J22" s="66">
        <v>1</v>
      </c>
      <c r="K22" s="66">
        <v>0.0313</v>
      </c>
      <c r="L22" s="132">
        <v>0.1096</v>
      </c>
      <c r="M22" s="66" t="s">
        <v>289</v>
      </c>
      <c r="N22" s="66" t="s">
        <v>286</v>
      </c>
      <c r="O22" s="106"/>
    </row>
    <row r="23" s="1" customFormat="1" ht="51" customHeight="1" spans="1:15">
      <c r="A23" s="66">
        <v>14</v>
      </c>
      <c r="B23" s="131"/>
      <c r="C23" s="106" t="s">
        <v>290</v>
      </c>
      <c r="D23" s="66" t="s">
        <v>23</v>
      </c>
      <c r="E23" s="66" t="s">
        <v>244</v>
      </c>
      <c r="F23" s="66" t="s">
        <v>291</v>
      </c>
      <c r="G23" s="83" t="s">
        <v>292</v>
      </c>
      <c r="H23" s="107">
        <v>40</v>
      </c>
      <c r="I23" s="63" t="s">
        <v>293</v>
      </c>
      <c r="J23" s="66">
        <v>1</v>
      </c>
      <c r="K23" s="66">
        <v>0.0328</v>
      </c>
      <c r="L23" s="132">
        <v>0.1148</v>
      </c>
      <c r="M23" s="66" t="s">
        <v>160</v>
      </c>
      <c r="N23" s="66" t="s">
        <v>294</v>
      </c>
      <c r="O23" s="106"/>
    </row>
    <row r="24" s="1" customFormat="1" ht="60" customHeight="1" spans="1:15">
      <c r="A24" s="66">
        <v>15</v>
      </c>
      <c r="B24" s="131"/>
      <c r="C24" s="106" t="s">
        <v>295</v>
      </c>
      <c r="D24" s="66" t="s">
        <v>23</v>
      </c>
      <c r="E24" s="66" t="s">
        <v>244</v>
      </c>
      <c r="F24" s="66" t="s">
        <v>275</v>
      </c>
      <c r="G24" s="83" t="s">
        <v>296</v>
      </c>
      <c r="H24" s="107">
        <v>280</v>
      </c>
      <c r="I24" s="63" t="s">
        <v>297</v>
      </c>
      <c r="J24" s="66">
        <v>1</v>
      </c>
      <c r="K24" s="66">
        <v>0.0312</v>
      </c>
      <c r="L24" s="132">
        <v>0.1092</v>
      </c>
      <c r="M24" s="66" t="s">
        <v>278</v>
      </c>
      <c r="N24" s="66" t="s">
        <v>279</v>
      </c>
      <c r="O24" s="106"/>
    </row>
    <row r="25" s="1" customFormat="1" ht="66" customHeight="1" spans="1:15">
      <c r="A25" s="66">
        <v>16</v>
      </c>
      <c r="B25" s="129"/>
      <c r="C25" s="106" t="s">
        <v>298</v>
      </c>
      <c r="D25" s="66" t="s">
        <v>23</v>
      </c>
      <c r="E25" s="66" t="s">
        <v>244</v>
      </c>
      <c r="F25" s="66" t="s">
        <v>299</v>
      </c>
      <c r="G25" s="83" t="s">
        <v>300</v>
      </c>
      <c r="H25" s="107">
        <v>20</v>
      </c>
      <c r="I25" s="63" t="s">
        <v>301</v>
      </c>
      <c r="J25" s="66">
        <v>1</v>
      </c>
      <c r="K25" s="66">
        <v>0.0168</v>
      </c>
      <c r="L25" s="132">
        <v>0.0588</v>
      </c>
      <c r="M25" s="66" t="s">
        <v>278</v>
      </c>
      <c r="N25" s="133" t="s">
        <v>302</v>
      </c>
      <c r="O25" s="106"/>
    </row>
    <row r="26" s="1" customFormat="1" ht="33" customHeight="1" spans="1:15">
      <c r="A26" s="112"/>
      <c r="B26" s="113"/>
      <c r="C26" s="30" t="s">
        <v>20</v>
      </c>
      <c r="D26" s="30"/>
      <c r="E26" s="30"/>
      <c r="F26" s="30"/>
      <c r="G26" s="30"/>
      <c r="H26" s="10">
        <f>H27+H28</f>
        <v>188.6</v>
      </c>
      <c r="I26" s="9"/>
      <c r="M26" s="113"/>
      <c r="N26" s="113"/>
      <c r="O26" s="113"/>
    </row>
    <row r="27" s="102" customFormat="1" ht="183" customHeight="1" spans="1:15">
      <c r="A27" s="66">
        <v>17</v>
      </c>
      <c r="B27" s="130" t="s">
        <v>303</v>
      </c>
      <c r="C27" s="106" t="s">
        <v>304</v>
      </c>
      <c r="D27" s="66" t="s">
        <v>38</v>
      </c>
      <c r="E27" s="66" t="s">
        <v>244</v>
      </c>
      <c r="F27" s="66" t="s">
        <v>39</v>
      </c>
      <c r="G27" s="63" t="s">
        <v>305</v>
      </c>
      <c r="H27" s="107">
        <v>18.8</v>
      </c>
      <c r="I27" s="63" t="s">
        <v>306</v>
      </c>
      <c r="J27" s="66">
        <v>19</v>
      </c>
      <c r="K27" s="66">
        <v>0.0057</v>
      </c>
      <c r="L27" s="132">
        <v>0.0057</v>
      </c>
      <c r="M27" s="66" t="s">
        <v>32</v>
      </c>
      <c r="N27" s="66" t="s">
        <v>43</v>
      </c>
      <c r="O27" s="66"/>
    </row>
    <row r="28" s="102" customFormat="1" ht="138" customHeight="1" spans="1:15">
      <c r="A28" s="66">
        <v>18</v>
      </c>
      <c r="B28" s="129"/>
      <c r="C28" s="106" t="s">
        <v>307</v>
      </c>
      <c r="D28" s="66" t="s">
        <v>38</v>
      </c>
      <c r="E28" s="66" t="s">
        <v>244</v>
      </c>
      <c r="F28" s="66" t="s">
        <v>308</v>
      </c>
      <c r="G28" s="63" t="s">
        <v>309</v>
      </c>
      <c r="H28" s="107">
        <v>169.8</v>
      </c>
      <c r="I28" s="63" t="s">
        <v>41</v>
      </c>
      <c r="J28" s="66">
        <v>172</v>
      </c>
      <c r="K28" s="66">
        <v>0.0394</v>
      </c>
      <c r="L28" s="132">
        <v>0.0394</v>
      </c>
      <c r="M28" s="66" t="s">
        <v>32</v>
      </c>
      <c r="N28" s="66" t="s">
        <v>43</v>
      </c>
      <c r="O28" s="66"/>
    </row>
    <row r="29" s="1" customFormat="1" ht="27" customHeight="1" spans="1:15">
      <c r="A29" s="112"/>
      <c r="B29" s="30" t="s">
        <v>20</v>
      </c>
      <c r="C29" s="30"/>
      <c r="D29" s="30"/>
      <c r="E29" s="30"/>
      <c r="F29" s="30"/>
      <c r="G29" s="30"/>
      <c r="H29" s="10">
        <v>141.5</v>
      </c>
      <c r="I29" s="9"/>
      <c r="M29" s="113"/>
      <c r="N29" s="113"/>
      <c r="O29" s="113"/>
    </row>
    <row r="30" s="1" customFormat="1" ht="119" customHeight="1" spans="1:15">
      <c r="A30" s="112">
        <v>19</v>
      </c>
      <c r="B30" s="111" t="s">
        <v>310</v>
      </c>
      <c r="C30" s="106" t="s">
        <v>72</v>
      </c>
      <c r="D30" s="66" t="s">
        <v>23</v>
      </c>
      <c r="E30" s="66" t="s">
        <v>244</v>
      </c>
      <c r="F30" s="66" t="s">
        <v>133</v>
      </c>
      <c r="G30" s="63" t="s">
        <v>311</v>
      </c>
      <c r="H30" s="107">
        <v>141.5</v>
      </c>
      <c r="I30" s="63" t="s">
        <v>76</v>
      </c>
      <c r="J30" s="66">
        <v>172</v>
      </c>
      <c r="K30" s="66">
        <v>0.0815</v>
      </c>
      <c r="L30" s="132">
        <v>0.0815</v>
      </c>
      <c r="M30" s="66" t="s">
        <v>32</v>
      </c>
      <c r="N30" s="66" t="s">
        <v>110</v>
      </c>
      <c r="O30" s="106"/>
    </row>
    <row r="31" s="1" customFormat="1" ht="12" customHeight="1"/>
    <row r="32" s="1" customFormat="1" ht="12" customHeight="1"/>
    <row r="33" s="1" customFormat="1" ht="12" customHeight="1"/>
    <row r="34" s="1" customFormat="1" ht="12" customHeight="1"/>
    <row r="35" s="1" customFormat="1" ht="12" customHeight="1"/>
    <row r="36" s="1" customFormat="1" ht="12" customHeight="1"/>
    <row r="37" s="1" customFormat="1" ht="12" customHeight="1"/>
    <row r="38" s="1" customFormat="1"/>
  </sheetData>
  <sheetProtection formatCells="0" insertHyperlinks="0" autoFilter="0"/>
  <mergeCells count="27">
    <mergeCell ref="A1:C1"/>
    <mergeCell ref="A2:O2"/>
    <mergeCell ref="I3:L3"/>
    <mergeCell ref="A7:G7"/>
    <mergeCell ref="C8:G8"/>
    <mergeCell ref="C20:G20"/>
    <mergeCell ref="C26:G26"/>
    <mergeCell ref="B29:G29"/>
    <mergeCell ref="A3:A6"/>
    <mergeCell ref="B3:B6"/>
    <mergeCell ref="B10:B12"/>
    <mergeCell ref="B16:B19"/>
    <mergeCell ref="B22:B25"/>
    <mergeCell ref="B27:B28"/>
    <mergeCell ref="C3:C6"/>
    <mergeCell ref="D3:D6"/>
    <mergeCell ref="E3:E6"/>
    <mergeCell ref="F3:F6"/>
    <mergeCell ref="G3:G6"/>
    <mergeCell ref="H4:H6"/>
    <mergeCell ref="I4:I6"/>
    <mergeCell ref="J4:J6"/>
    <mergeCell ref="K4:K6"/>
    <mergeCell ref="L4:L6"/>
    <mergeCell ref="M3:M6"/>
    <mergeCell ref="N3:N6"/>
    <mergeCell ref="O3:O6"/>
  </mergeCells>
  <pageMargins left="0.314583333333333" right="0.275" top="0.904861111111111" bottom="0.472222222222222" header="0.5" footer="0.432638888888889"/>
  <pageSetup paperSize="9" scale="75" orientation="landscape" horizontalDpi="600"/>
  <headerFooter>
    <oddFooter>&amp;C第 &amp;P 页，共 &amp;N 页</oddFooter>
  </headerFooter>
  <rowBreaks count="1" manualBreakCount="1">
    <brk id="21"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view="pageBreakPreview" zoomScaleNormal="100" topLeftCell="A9" workbookViewId="0">
      <selection activeCell="H10" sqref="H10"/>
    </sheetView>
  </sheetViews>
  <sheetFormatPr defaultColWidth="8.8" defaultRowHeight="14.25"/>
  <cols>
    <col min="1" max="1" width="3.38333333333333" style="8" customWidth="1"/>
    <col min="2" max="2" width="4.88333333333333" style="8" customWidth="1"/>
    <col min="3" max="3" width="8.125" style="8" customWidth="1"/>
    <col min="4" max="4" width="5.75" style="8" customWidth="1"/>
    <col min="5" max="5" width="8.5" style="8" customWidth="1"/>
    <col min="6" max="6" width="19.25" style="8" customWidth="1"/>
    <col min="7" max="7" width="50.4583333333333" style="9" customWidth="1"/>
    <col min="8" max="8" width="11.5" style="10" customWidth="1"/>
    <col min="9" max="9" width="19.125" style="103" customWidth="1"/>
    <col min="10" max="10" width="7.75" style="8" customWidth="1"/>
    <col min="11" max="11" width="8.5" style="67" customWidth="1"/>
    <col min="12" max="12" width="10.5" style="67" customWidth="1"/>
    <col min="13" max="13" width="9.125" style="8" customWidth="1"/>
    <col min="14" max="14" width="16.2583333333333" style="8" customWidth="1"/>
    <col min="15" max="15" width="9.375" style="8" customWidth="1"/>
    <col min="16" max="16" width="10.3833333333333" style="1"/>
    <col min="17" max="17" width="9" style="1"/>
    <col min="18" max="16373" width="8.8" style="1"/>
    <col min="16374" max="16376" width="8.8" style="11"/>
    <col min="16377" max="16383" width="8.8" style="12"/>
    <col min="16384" max="16384" width="8.8" style="7"/>
  </cols>
  <sheetData>
    <row r="1" s="1" customFormat="1" ht="18" customHeight="1" spans="1:15">
      <c r="A1" s="70" t="s">
        <v>232</v>
      </c>
      <c r="B1" s="70"/>
      <c r="C1" s="71"/>
      <c r="D1" s="13"/>
      <c r="E1" s="13"/>
      <c r="F1" s="13"/>
      <c r="G1" s="9"/>
      <c r="H1" s="10"/>
      <c r="I1" s="103"/>
      <c r="J1" s="8"/>
      <c r="K1" s="67"/>
      <c r="L1" s="67"/>
      <c r="M1" s="8"/>
      <c r="N1" s="8"/>
      <c r="O1" s="8"/>
    </row>
    <row r="2" s="1" customFormat="1" ht="36" customHeight="1" spans="1:15">
      <c r="A2" s="15" t="s">
        <v>312</v>
      </c>
      <c r="B2" s="15"/>
      <c r="C2" s="15"/>
      <c r="D2" s="15"/>
      <c r="E2" s="15"/>
      <c r="F2" s="15"/>
      <c r="G2" s="72"/>
      <c r="H2" s="16"/>
      <c r="I2" s="72"/>
      <c r="J2" s="15"/>
      <c r="K2" s="73"/>
      <c r="L2" s="73"/>
      <c r="M2" s="15"/>
      <c r="N2" s="15"/>
      <c r="O2" s="15"/>
    </row>
    <row r="3" s="2" customFormat="1" ht="33" customHeight="1" spans="1:15">
      <c r="A3" s="17" t="s">
        <v>2</v>
      </c>
      <c r="B3" s="74" t="s">
        <v>3</v>
      </c>
      <c r="C3" s="17" t="s">
        <v>4</v>
      </c>
      <c r="D3" s="17" t="s">
        <v>5</v>
      </c>
      <c r="E3" s="17" t="s">
        <v>6</v>
      </c>
      <c r="F3" s="17" t="s">
        <v>7</v>
      </c>
      <c r="G3" s="17" t="s">
        <v>8</v>
      </c>
      <c r="H3" s="18" t="s">
        <v>9</v>
      </c>
      <c r="I3" s="115" t="s">
        <v>10</v>
      </c>
      <c r="J3" s="115"/>
      <c r="K3" s="116"/>
      <c r="L3" s="116"/>
      <c r="M3" s="17" t="s">
        <v>11</v>
      </c>
      <c r="N3" s="17" t="s">
        <v>12</v>
      </c>
      <c r="O3" s="17" t="s">
        <v>13</v>
      </c>
    </row>
    <row r="4" s="2" customFormat="1" ht="18" customHeight="1" spans="1:15">
      <c r="A4" s="17"/>
      <c r="B4" s="76"/>
      <c r="C4" s="17"/>
      <c r="D4" s="17"/>
      <c r="E4" s="17"/>
      <c r="F4" s="17"/>
      <c r="G4" s="17"/>
      <c r="H4" s="18" t="s">
        <v>234</v>
      </c>
      <c r="I4" s="115" t="s">
        <v>15</v>
      </c>
      <c r="J4" s="17" t="s">
        <v>16</v>
      </c>
      <c r="K4" s="116" t="s">
        <v>235</v>
      </c>
      <c r="L4" s="116" t="s">
        <v>236</v>
      </c>
      <c r="M4" s="17"/>
      <c r="N4" s="17"/>
      <c r="O4" s="17"/>
    </row>
    <row r="5" s="2" customFormat="1" ht="15" customHeight="1" spans="1:15">
      <c r="A5" s="17"/>
      <c r="B5" s="76"/>
      <c r="C5" s="17"/>
      <c r="D5" s="17"/>
      <c r="E5" s="17"/>
      <c r="F5" s="17"/>
      <c r="G5" s="17"/>
      <c r="H5" s="18"/>
      <c r="I5" s="115"/>
      <c r="J5" s="17"/>
      <c r="K5" s="116"/>
      <c r="L5" s="116"/>
      <c r="M5" s="17"/>
      <c r="N5" s="17"/>
      <c r="O5" s="17"/>
    </row>
    <row r="6" s="2" customFormat="1" ht="14" customHeight="1" spans="1:15">
      <c r="A6" s="17"/>
      <c r="B6" s="78"/>
      <c r="C6" s="17"/>
      <c r="D6" s="17"/>
      <c r="E6" s="17"/>
      <c r="F6" s="17"/>
      <c r="G6" s="17"/>
      <c r="H6" s="18"/>
      <c r="I6" s="115"/>
      <c r="J6" s="17"/>
      <c r="K6" s="116"/>
      <c r="L6" s="116"/>
      <c r="M6" s="17"/>
      <c r="N6" s="17"/>
      <c r="O6" s="17"/>
    </row>
    <row r="7" s="2" customFormat="1" ht="33" customHeight="1" spans="1:15">
      <c r="A7" s="17" t="s">
        <v>87</v>
      </c>
      <c r="B7" s="17"/>
      <c r="C7" s="17"/>
      <c r="D7" s="17"/>
      <c r="E7" s="17"/>
      <c r="F7" s="17"/>
      <c r="G7" s="104"/>
      <c r="H7" s="18">
        <f>H8+H23+H29+H32</f>
        <v>5904</v>
      </c>
      <c r="I7" s="117"/>
      <c r="J7" s="118"/>
      <c r="K7" s="119"/>
      <c r="L7" s="119"/>
      <c r="M7" s="17"/>
      <c r="N7" s="17"/>
      <c r="O7" s="120"/>
    </row>
    <row r="8" s="3" customFormat="1" ht="36" customHeight="1" spans="1:15">
      <c r="A8" s="19"/>
      <c r="B8" s="105"/>
      <c r="C8" s="21" t="s">
        <v>20</v>
      </c>
      <c r="D8" s="21"/>
      <c r="E8" s="21"/>
      <c r="F8" s="21"/>
      <c r="G8" s="81"/>
      <c r="H8" s="23">
        <f>SUM(H9:H22)</f>
        <v>5329.66</v>
      </c>
      <c r="I8" s="110"/>
      <c r="J8" s="106"/>
      <c r="K8" s="106"/>
      <c r="L8" s="106"/>
      <c r="M8" s="106"/>
      <c r="N8" s="106"/>
      <c r="O8" s="110"/>
    </row>
    <row r="9" s="1" customFormat="1" ht="221" customHeight="1" spans="1:15">
      <c r="A9" s="66">
        <v>1</v>
      </c>
      <c r="B9" s="17" t="s">
        <v>237</v>
      </c>
      <c r="C9" s="106" t="s">
        <v>243</v>
      </c>
      <c r="D9" s="66" t="s">
        <v>23</v>
      </c>
      <c r="E9" s="63" t="s">
        <v>244</v>
      </c>
      <c r="F9" s="66" t="s">
        <v>313</v>
      </c>
      <c r="G9" s="63" t="s">
        <v>314</v>
      </c>
      <c r="H9" s="107">
        <v>524.96</v>
      </c>
      <c r="I9" s="63" t="s">
        <v>247</v>
      </c>
      <c r="J9" s="66">
        <v>26</v>
      </c>
      <c r="K9" s="66">
        <v>0.7295</v>
      </c>
      <c r="L9" s="66">
        <v>2.5533</v>
      </c>
      <c r="M9" s="66" t="s">
        <v>32</v>
      </c>
      <c r="N9" s="66" t="s">
        <v>248</v>
      </c>
      <c r="O9" s="66"/>
    </row>
    <row r="10" s="1" customFormat="1" ht="135" customHeight="1" spans="1:15">
      <c r="A10" s="66">
        <v>2</v>
      </c>
      <c r="B10" s="17"/>
      <c r="C10" s="106" t="s">
        <v>243</v>
      </c>
      <c r="D10" s="66" t="s">
        <v>23</v>
      </c>
      <c r="E10" s="66" t="s">
        <v>244</v>
      </c>
      <c r="F10" s="66" t="s">
        <v>315</v>
      </c>
      <c r="G10" s="63" t="s">
        <v>316</v>
      </c>
      <c r="H10" s="107">
        <v>766.52</v>
      </c>
      <c r="I10" s="63" t="s">
        <v>247</v>
      </c>
      <c r="J10" s="66">
        <v>9</v>
      </c>
      <c r="K10" s="66">
        <v>0.3156</v>
      </c>
      <c r="L10" s="66">
        <v>1.1046</v>
      </c>
      <c r="M10" s="66" t="s">
        <v>317</v>
      </c>
      <c r="N10" s="66" t="s">
        <v>318</v>
      </c>
      <c r="O10" s="121"/>
    </row>
    <row r="11" s="1" customFormat="1" ht="135" customHeight="1" spans="1:15">
      <c r="A11" s="66">
        <v>3</v>
      </c>
      <c r="B11" s="17"/>
      <c r="C11" s="106" t="s">
        <v>243</v>
      </c>
      <c r="D11" s="66" t="s">
        <v>23</v>
      </c>
      <c r="E11" s="66" t="s">
        <v>244</v>
      </c>
      <c r="F11" s="66" t="s">
        <v>319</v>
      </c>
      <c r="G11" s="63" t="s">
        <v>320</v>
      </c>
      <c r="H11" s="107">
        <v>600</v>
      </c>
      <c r="I11" s="63" t="s">
        <v>247</v>
      </c>
      <c r="J11" s="66">
        <v>6</v>
      </c>
      <c r="K11" s="66">
        <v>0.1048</v>
      </c>
      <c r="L11" s="66">
        <v>0.4928</v>
      </c>
      <c r="M11" s="66" t="s">
        <v>317</v>
      </c>
      <c r="N11" s="66" t="s">
        <v>321</v>
      </c>
      <c r="O11" s="121"/>
    </row>
    <row r="12" s="1" customFormat="1" ht="87" customHeight="1" spans="1:15">
      <c r="A12" s="66">
        <v>4</v>
      </c>
      <c r="B12" s="17"/>
      <c r="C12" s="106" t="s">
        <v>322</v>
      </c>
      <c r="D12" s="66" t="s">
        <v>23</v>
      </c>
      <c r="E12" s="66" t="s">
        <v>244</v>
      </c>
      <c r="F12" s="66" t="s">
        <v>323</v>
      </c>
      <c r="G12" s="63" t="s">
        <v>324</v>
      </c>
      <c r="H12" s="107">
        <v>15</v>
      </c>
      <c r="I12" s="63" t="s">
        <v>325</v>
      </c>
      <c r="J12" s="66">
        <v>1</v>
      </c>
      <c r="K12" s="66">
        <v>0.0287</v>
      </c>
      <c r="L12" s="66">
        <v>0.1005</v>
      </c>
      <c r="M12" s="66" t="s">
        <v>261</v>
      </c>
      <c r="N12" s="66" t="s">
        <v>326</v>
      </c>
      <c r="O12" s="106"/>
    </row>
    <row r="13" s="1" customFormat="1" ht="111" customHeight="1" spans="1:15">
      <c r="A13" s="66">
        <v>5</v>
      </c>
      <c r="B13" s="17"/>
      <c r="C13" s="106" t="s">
        <v>327</v>
      </c>
      <c r="D13" s="66" t="s">
        <v>328</v>
      </c>
      <c r="E13" s="66" t="s">
        <v>244</v>
      </c>
      <c r="F13" s="66" t="s">
        <v>329</v>
      </c>
      <c r="G13" s="83" t="s">
        <v>330</v>
      </c>
      <c r="H13" s="107">
        <v>640</v>
      </c>
      <c r="I13" s="63" t="s">
        <v>331</v>
      </c>
      <c r="J13" s="122">
        <v>3</v>
      </c>
      <c r="K13" s="122">
        <v>0.0935</v>
      </c>
      <c r="L13" s="122">
        <v>0.1652</v>
      </c>
      <c r="M13" s="66" t="s">
        <v>329</v>
      </c>
      <c r="N13" s="66" t="s">
        <v>332</v>
      </c>
      <c r="O13" s="123"/>
    </row>
    <row r="14" s="1" customFormat="1" ht="94" customHeight="1" spans="1:15">
      <c r="A14" s="66">
        <v>6</v>
      </c>
      <c r="B14" s="17"/>
      <c r="C14" s="106" t="s">
        <v>333</v>
      </c>
      <c r="D14" s="66" t="s">
        <v>23</v>
      </c>
      <c r="E14" s="66" t="s">
        <v>334</v>
      </c>
      <c r="F14" s="66" t="s">
        <v>335</v>
      </c>
      <c r="G14" s="63" t="s">
        <v>336</v>
      </c>
      <c r="H14" s="107">
        <v>580</v>
      </c>
      <c r="I14" s="63" t="s">
        <v>337</v>
      </c>
      <c r="J14" s="66">
        <v>32</v>
      </c>
      <c r="K14" s="66">
        <v>1.006</v>
      </c>
      <c r="L14" s="124">
        <v>3.521</v>
      </c>
      <c r="M14" s="66" t="s">
        <v>338</v>
      </c>
      <c r="N14" s="66" t="s">
        <v>339</v>
      </c>
      <c r="O14" s="66"/>
    </row>
    <row r="15" s="1" customFormat="1" ht="71" customHeight="1" spans="1:15">
      <c r="A15" s="66">
        <v>7</v>
      </c>
      <c r="B15" s="17"/>
      <c r="C15" s="106" t="s">
        <v>340</v>
      </c>
      <c r="D15" s="66" t="s">
        <v>38</v>
      </c>
      <c r="E15" s="66" t="s">
        <v>59</v>
      </c>
      <c r="F15" s="66" t="s">
        <v>110</v>
      </c>
      <c r="G15" s="63" t="s">
        <v>341</v>
      </c>
      <c r="H15" s="107">
        <v>200</v>
      </c>
      <c r="I15" s="63" t="s">
        <v>342</v>
      </c>
      <c r="J15" s="66">
        <v>172</v>
      </c>
      <c r="K15" s="66">
        <v>0.5665</v>
      </c>
      <c r="L15" s="66">
        <v>1.9201</v>
      </c>
      <c r="M15" s="66" t="s">
        <v>32</v>
      </c>
      <c r="N15" s="66" t="s">
        <v>32</v>
      </c>
      <c r="O15" s="66"/>
    </row>
    <row r="16" s="1" customFormat="1" ht="67" customHeight="1" spans="1:15">
      <c r="A16" s="66">
        <v>8</v>
      </c>
      <c r="B16" s="17"/>
      <c r="C16" s="106" t="s">
        <v>343</v>
      </c>
      <c r="D16" s="66" t="s">
        <v>38</v>
      </c>
      <c r="E16" s="66" t="s">
        <v>59</v>
      </c>
      <c r="F16" s="66" t="s">
        <v>344</v>
      </c>
      <c r="G16" s="63" t="s">
        <v>345</v>
      </c>
      <c r="H16" s="107">
        <v>500</v>
      </c>
      <c r="I16" s="63" t="s">
        <v>346</v>
      </c>
      <c r="J16" s="66">
        <v>172</v>
      </c>
      <c r="K16" s="66">
        <v>0.5665</v>
      </c>
      <c r="L16" s="66">
        <v>1.9201</v>
      </c>
      <c r="M16" s="66" t="s">
        <v>32</v>
      </c>
      <c r="N16" s="66" t="s">
        <v>32</v>
      </c>
      <c r="O16" s="66"/>
    </row>
    <row r="17" s="101" customFormat="1" ht="81" customHeight="1" spans="1:15">
      <c r="A17" s="66">
        <v>9</v>
      </c>
      <c r="B17" s="17"/>
      <c r="C17" s="106" t="s">
        <v>66</v>
      </c>
      <c r="D17" s="66" t="s">
        <v>23</v>
      </c>
      <c r="E17" s="66" t="s">
        <v>244</v>
      </c>
      <c r="F17" s="66" t="s">
        <v>110</v>
      </c>
      <c r="G17" s="63" t="s">
        <v>347</v>
      </c>
      <c r="H17" s="107">
        <v>667.18</v>
      </c>
      <c r="I17" s="63" t="s">
        <v>348</v>
      </c>
      <c r="J17" s="66">
        <v>172</v>
      </c>
      <c r="K17" s="66">
        <v>0.5665</v>
      </c>
      <c r="L17" s="66">
        <v>1.9201</v>
      </c>
      <c r="M17" s="66" t="s">
        <v>349</v>
      </c>
      <c r="N17" s="66" t="s">
        <v>350</v>
      </c>
      <c r="O17" s="125"/>
    </row>
    <row r="18" s="1" customFormat="1" ht="69" customHeight="1" spans="1:15">
      <c r="A18" s="66">
        <v>10</v>
      </c>
      <c r="B18" s="17"/>
      <c r="C18" s="106" t="s">
        <v>351</v>
      </c>
      <c r="D18" s="66" t="s">
        <v>23</v>
      </c>
      <c r="E18" s="66" t="s">
        <v>244</v>
      </c>
      <c r="F18" s="66" t="s">
        <v>135</v>
      </c>
      <c r="G18" s="63" t="s">
        <v>352</v>
      </c>
      <c r="H18" s="108">
        <v>340</v>
      </c>
      <c r="I18" s="63" t="s">
        <v>353</v>
      </c>
      <c r="J18" s="66">
        <v>172</v>
      </c>
      <c r="K18" s="66">
        <v>0.5665</v>
      </c>
      <c r="L18" s="66">
        <v>1.9201</v>
      </c>
      <c r="M18" s="66" t="s">
        <v>32</v>
      </c>
      <c r="N18" s="66" t="s">
        <v>32</v>
      </c>
      <c r="O18" s="121"/>
    </row>
    <row r="19" s="1" customFormat="1" ht="156" customHeight="1" spans="1:15">
      <c r="A19" s="66">
        <v>11</v>
      </c>
      <c r="B19" s="17"/>
      <c r="C19" s="106" t="s">
        <v>354</v>
      </c>
      <c r="D19" s="66" t="s">
        <v>23</v>
      </c>
      <c r="E19" s="66" t="s">
        <v>244</v>
      </c>
      <c r="F19" s="66" t="s">
        <v>110</v>
      </c>
      <c r="G19" s="63" t="s">
        <v>355</v>
      </c>
      <c r="H19" s="107">
        <v>110</v>
      </c>
      <c r="I19" s="63" t="s">
        <v>356</v>
      </c>
      <c r="J19" s="66">
        <v>11</v>
      </c>
      <c r="K19" s="66">
        <v>0.001</v>
      </c>
      <c r="L19" s="66">
        <v>0.035</v>
      </c>
      <c r="M19" s="66" t="s">
        <v>32</v>
      </c>
      <c r="N19" s="66" t="s">
        <v>32</v>
      </c>
      <c r="O19" s="121"/>
    </row>
    <row r="20" s="1" customFormat="1" ht="65" customHeight="1" spans="1:15">
      <c r="A20" s="66">
        <v>12</v>
      </c>
      <c r="B20" s="17"/>
      <c r="C20" s="106" t="s">
        <v>357</v>
      </c>
      <c r="D20" s="66" t="s">
        <v>23</v>
      </c>
      <c r="E20" s="66" t="s">
        <v>244</v>
      </c>
      <c r="F20" s="66" t="s">
        <v>110</v>
      </c>
      <c r="G20" s="63" t="s">
        <v>358</v>
      </c>
      <c r="H20" s="107">
        <v>116</v>
      </c>
      <c r="I20" s="63" t="s">
        <v>356</v>
      </c>
      <c r="J20" s="66">
        <v>50</v>
      </c>
      <c r="K20" s="66">
        <v>0.005</v>
      </c>
      <c r="L20" s="66">
        <v>0.00165</v>
      </c>
      <c r="M20" s="66" t="s">
        <v>32</v>
      </c>
      <c r="N20" s="66" t="s">
        <v>32</v>
      </c>
      <c r="O20" s="121"/>
    </row>
    <row r="21" s="1" customFormat="1" ht="109" customHeight="1" spans="1:15">
      <c r="A21" s="66">
        <v>13</v>
      </c>
      <c r="B21" s="17"/>
      <c r="C21" s="106" t="s">
        <v>359</v>
      </c>
      <c r="D21" s="66" t="s">
        <v>23</v>
      </c>
      <c r="E21" s="66" t="s">
        <v>244</v>
      </c>
      <c r="F21" s="66" t="s">
        <v>110</v>
      </c>
      <c r="G21" s="63" t="s">
        <v>360</v>
      </c>
      <c r="H21" s="107">
        <v>150</v>
      </c>
      <c r="I21" s="63" t="s">
        <v>361</v>
      </c>
      <c r="J21" s="66">
        <v>172</v>
      </c>
      <c r="K21" s="66">
        <v>0.5665</v>
      </c>
      <c r="L21" s="66">
        <v>1.9201</v>
      </c>
      <c r="M21" s="66" t="s">
        <v>32</v>
      </c>
      <c r="N21" s="66" t="s">
        <v>32</v>
      </c>
      <c r="O21" s="121"/>
    </row>
    <row r="22" s="1" customFormat="1" ht="54" customHeight="1" spans="1:15">
      <c r="A22" s="66">
        <v>14</v>
      </c>
      <c r="B22" s="17"/>
      <c r="C22" s="106" t="s">
        <v>362</v>
      </c>
      <c r="D22" s="66" t="s">
        <v>23</v>
      </c>
      <c r="E22" s="66" t="s">
        <v>244</v>
      </c>
      <c r="F22" s="66" t="s">
        <v>110</v>
      </c>
      <c r="G22" s="63" t="s">
        <v>363</v>
      </c>
      <c r="H22" s="107">
        <v>120</v>
      </c>
      <c r="I22" s="63" t="s">
        <v>364</v>
      </c>
      <c r="J22" s="66">
        <v>172</v>
      </c>
      <c r="K22" s="66">
        <v>0.5665</v>
      </c>
      <c r="L22" s="66">
        <v>1.9201</v>
      </c>
      <c r="M22" s="66" t="s">
        <v>32</v>
      </c>
      <c r="N22" s="66" t="s">
        <v>32</v>
      </c>
      <c r="O22" s="121"/>
    </row>
    <row r="23" s="1" customFormat="1" ht="25" customHeight="1" spans="1:15">
      <c r="A23" s="109"/>
      <c r="B23" s="19"/>
      <c r="C23" s="106" t="s">
        <v>20</v>
      </c>
      <c r="D23" s="106"/>
      <c r="E23" s="106"/>
      <c r="F23" s="106"/>
      <c r="G23" s="110"/>
      <c r="H23" s="23">
        <f>SUM(H24:H28)</f>
        <v>442</v>
      </c>
      <c r="I23" s="110"/>
      <c r="J23" s="106"/>
      <c r="K23" s="106"/>
      <c r="L23" s="106"/>
      <c r="M23" s="106"/>
      <c r="N23" s="106"/>
      <c r="O23" s="113"/>
    </row>
    <row r="24" s="1" customFormat="1" ht="59" customHeight="1" spans="1:15">
      <c r="A24" s="66">
        <v>15</v>
      </c>
      <c r="B24" s="111" t="s">
        <v>285</v>
      </c>
      <c r="C24" s="106" t="s">
        <v>365</v>
      </c>
      <c r="D24" s="66" t="s">
        <v>23</v>
      </c>
      <c r="E24" s="66" t="s">
        <v>244</v>
      </c>
      <c r="F24" s="66" t="s">
        <v>366</v>
      </c>
      <c r="G24" s="83" t="s">
        <v>367</v>
      </c>
      <c r="H24" s="107">
        <v>12</v>
      </c>
      <c r="I24" s="63" t="s">
        <v>301</v>
      </c>
      <c r="J24" s="66">
        <v>1</v>
      </c>
      <c r="K24" s="66">
        <v>0.0313</v>
      </c>
      <c r="L24" s="66">
        <v>0.1096</v>
      </c>
      <c r="M24" s="66" t="s">
        <v>289</v>
      </c>
      <c r="N24" s="66" t="s">
        <v>286</v>
      </c>
      <c r="O24" s="106"/>
    </row>
    <row r="25" s="1" customFormat="1" ht="68" customHeight="1" spans="1:15">
      <c r="A25" s="66">
        <v>16</v>
      </c>
      <c r="B25" s="111"/>
      <c r="C25" s="106" t="s">
        <v>365</v>
      </c>
      <c r="D25" s="66" t="s">
        <v>23</v>
      </c>
      <c r="E25" s="66" t="s">
        <v>244</v>
      </c>
      <c r="F25" s="66" t="s">
        <v>267</v>
      </c>
      <c r="G25" s="83" t="s">
        <v>368</v>
      </c>
      <c r="H25" s="107">
        <v>60</v>
      </c>
      <c r="I25" s="63" t="s">
        <v>331</v>
      </c>
      <c r="J25" s="66">
        <v>1</v>
      </c>
      <c r="K25" s="66">
        <v>0.0238</v>
      </c>
      <c r="L25" s="66">
        <v>0.0833</v>
      </c>
      <c r="M25" s="66" t="s">
        <v>261</v>
      </c>
      <c r="N25" s="66" t="s">
        <v>270</v>
      </c>
      <c r="O25" s="106"/>
    </row>
    <row r="26" s="1" customFormat="1" ht="61" customHeight="1" spans="1:15">
      <c r="A26" s="66">
        <v>17</v>
      </c>
      <c r="B26" s="111"/>
      <c r="C26" s="106" t="s">
        <v>365</v>
      </c>
      <c r="D26" s="66" t="s">
        <v>23</v>
      </c>
      <c r="E26" s="66" t="s">
        <v>244</v>
      </c>
      <c r="F26" s="66" t="s">
        <v>369</v>
      </c>
      <c r="G26" s="83" t="s">
        <v>370</v>
      </c>
      <c r="H26" s="107">
        <v>90</v>
      </c>
      <c r="I26" s="63" t="s">
        <v>301</v>
      </c>
      <c r="J26" s="66">
        <v>1</v>
      </c>
      <c r="K26" s="66">
        <v>0.0415</v>
      </c>
      <c r="L26" s="66">
        <v>0.1453</v>
      </c>
      <c r="M26" s="66" t="s">
        <v>160</v>
      </c>
      <c r="N26" s="66" t="s">
        <v>371</v>
      </c>
      <c r="O26" s="106"/>
    </row>
    <row r="27" s="1" customFormat="1" ht="70" customHeight="1" spans="1:15">
      <c r="A27" s="66">
        <v>18</v>
      </c>
      <c r="B27" s="111"/>
      <c r="C27" s="106" t="s">
        <v>372</v>
      </c>
      <c r="D27" s="66" t="s">
        <v>23</v>
      </c>
      <c r="E27" s="66" t="s">
        <v>244</v>
      </c>
      <c r="F27" s="66" t="s">
        <v>275</v>
      </c>
      <c r="G27" s="83" t="s">
        <v>373</v>
      </c>
      <c r="H27" s="107">
        <v>30</v>
      </c>
      <c r="I27" s="63" t="s">
        <v>331</v>
      </c>
      <c r="J27" s="66">
        <v>1</v>
      </c>
      <c r="K27" s="66">
        <v>0.0312</v>
      </c>
      <c r="L27" s="66">
        <v>0.1092</v>
      </c>
      <c r="M27" s="66" t="s">
        <v>278</v>
      </c>
      <c r="N27" s="66" t="s">
        <v>279</v>
      </c>
      <c r="O27" s="106"/>
    </row>
    <row r="28" s="1" customFormat="1" ht="110" customHeight="1" spans="1:15">
      <c r="A28" s="66">
        <v>19</v>
      </c>
      <c r="B28" s="111"/>
      <c r="C28" s="106" t="s">
        <v>165</v>
      </c>
      <c r="D28" s="66" t="s">
        <v>23</v>
      </c>
      <c r="E28" s="66" t="s">
        <v>244</v>
      </c>
      <c r="F28" s="66" t="s">
        <v>135</v>
      </c>
      <c r="G28" s="83" t="s">
        <v>374</v>
      </c>
      <c r="H28" s="107">
        <v>250</v>
      </c>
      <c r="I28" s="63" t="s">
        <v>375</v>
      </c>
      <c r="J28" s="122">
        <v>172</v>
      </c>
      <c r="K28" s="122">
        <v>0.1657</v>
      </c>
      <c r="L28" s="122">
        <v>0.6218</v>
      </c>
      <c r="M28" s="66" t="s">
        <v>32</v>
      </c>
      <c r="N28" s="66" t="s">
        <v>110</v>
      </c>
      <c r="O28" s="106"/>
    </row>
    <row r="29" s="1" customFormat="1" ht="30" customHeight="1" spans="1:15">
      <c r="A29" s="112"/>
      <c r="B29" s="113"/>
      <c r="C29" s="30" t="s">
        <v>20</v>
      </c>
      <c r="D29" s="30"/>
      <c r="E29" s="30"/>
      <c r="F29" s="30"/>
      <c r="G29" s="30"/>
      <c r="H29" s="114">
        <f>H30+H31</f>
        <v>70</v>
      </c>
      <c r="I29" s="126"/>
      <c r="J29" s="113"/>
      <c r="K29" s="113"/>
      <c r="L29" s="113"/>
      <c r="M29" s="113"/>
      <c r="N29" s="113"/>
      <c r="O29" s="113"/>
    </row>
    <row r="30" s="102" customFormat="1" ht="155" customHeight="1" spans="1:15">
      <c r="A30" s="66">
        <v>20</v>
      </c>
      <c r="B30" s="111" t="s">
        <v>303</v>
      </c>
      <c r="C30" s="106" t="s">
        <v>212</v>
      </c>
      <c r="D30" s="66" t="s">
        <v>23</v>
      </c>
      <c r="E30" s="66" t="s">
        <v>244</v>
      </c>
      <c r="F30" s="66" t="s">
        <v>32</v>
      </c>
      <c r="G30" s="63" t="s">
        <v>376</v>
      </c>
      <c r="H30" s="107">
        <v>38</v>
      </c>
      <c r="I30" s="63" t="s">
        <v>377</v>
      </c>
      <c r="J30" s="66">
        <v>172</v>
      </c>
      <c r="K30" s="66">
        <v>0.019</v>
      </c>
      <c r="L30" s="66">
        <v>0.019</v>
      </c>
      <c r="M30" s="66" t="s">
        <v>32</v>
      </c>
      <c r="N30" s="66" t="s">
        <v>213</v>
      </c>
      <c r="O30" s="127"/>
    </row>
    <row r="31" s="102" customFormat="1" ht="99" customHeight="1" spans="1:15">
      <c r="A31" s="66">
        <v>21</v>
      </c>
      <c r="B31" s="111"/>
      <c r="C31" s="106"/>
      <c r="D31" s="66" t="s">
        <v>23</v>
      </c>
      <c r="E31" s="66" t="s">
        <v>244</v>
      </c>
      <c r="F31" s="66" t="s">
        <v>32</v>
      </c>
      <c r="G31" s="63" t="s">
        <v>378</v>
      </c>
      <c r="H31" s="107">
        <v>32</v>
      </c>
      <c r="I31" s="63" t="s">
        <v>379</v>
      </c>
      <c r="J31" s="66">
        <v>10</v>
      </c>
      <c r="K31" s="66">
        <v>0.0064</v>
      </c>
      <c r="L31" s="66">
        <v>0.0064</v>
      </c>
      <c r="M31" s="66" t="s">
        <v>32</v>
      </c>
      <c r="N31" s="66" t="s">
        <v>213</v>
      </c>
      <c r="O31" s="127"/>
    </row>
    <row r="32" s="1" customFormat="1" ht="27" customHeight="1" spans="1:15">
      <c r="A32" s="112"/>
      <c r="B32" s="30" t="s">
        <v>20</v>
      </c>
      <c r="C32" s="30"/>
      <c r="D32" s="30"/>
      <c r="E32" s="30"/>
      <c r="F32" s="30"/>
      <c r="G32" s="30"/>
      <c r="H32" s="114">
        <v>62.34</v>
      </c>
      <c r="I32" s="126"/>
      <c r="J32" s="113"/>
      <c r="K32" s="113"/>
      <c r="L32" s="113"/>
      <c r="M32" s="113"/>
      <c r="N32" s="113"/>
      <c r="O32" s="113"/>
    </row>
    <row r="33" s="1" customFormat="1" ht="119" customHeight="1" spans="1:15">
      <c r="A33" s="112">
        <v>22</v>
      </c>
      <c r="B33" s="111" t="s">
        <v>310</v>
      </c>
      <c r="C33" s="106" t="s">
        <v>72</v>
      </c>
      <c r="D33" s="66" t="s">
        <v>23</v>
      </c>
      <c r="E33" s="66" t="s">
        <v>244</v>
      </c>
      <c r="F33" s="66" t="s">
        <v>133</v>
      </c>
      <c r="G33" s="63" t="s">
        <v>311</v>
      </c>
      <c r="H33" s="107">
        <v>62.34</v>
      </c>
      <c r="I33" s="63" t="s">
        <v>76</v>
      </c>
      <c r="J33" s="66">
        <v>172</v>
      </c>
      <c r="K33" s="66">
        <v>0.0815</v>
      </c>
      <c r="L33" s="66">
        <v>0.0815</v>
      </c>
      <c r="M33" s="66" t="s">
        <v>32</v>
      </c>
      <c r="N33" s="66" t="s">
        <v>110</v>
      </c>
      <c r="O33" s="106"/>
    </row>
    <row r="34" s="1" customFormat="1" ht="12" customHeight="1"/>
    <row r="35" s="1" customFormat="1" ht="12" customHeight="1"/>
    <row r="36" s="1" customFormat="1" ht="12" customHeight="1"/>
    <row r="37" s="1" customFormat="1" ht="12" customHeight="1"/>
    <row r="38" s="1" customFormat="1" ht="12" customHeight="1"/>
    <row r="39" s="1" customFormat="1" ht="12" customHeight="1"/>
    <row r="40" s="1" customFormat="1" ht="12" customHeight="1"/>
    <row r="41" s="1" customFormat="1"/>
  </sheetData>
  <sheetProtection formatCells="0" insertHyperlinks="0" autoFilter="0"/>
  <mergeCells count="27">
    <mergeCell ref="A1:C1"/>
    <mergeCell ref="A2:O2"/>
    <mergeCell ref="I3:L3"/>
    <mergeCell ref="A7:G7"/>
    <mergeCell ref="C8:G8"/>
    <mergeCell ref="C23:G23"/>
    <mergeCell ref="C29:G29"/>
    <mergeCell ref="B32:G32"/>
    <mergeCell ref="A3:A6"/>
    <mergeCell ref="B3:B6"/>
    <mergeCell ref="B9:B22"/>
    <mergeCell ref="B24:B28"/>
    <mergeCell ref="B30:B31"/>
    <mergeCell ref="C3:C6"/>
    <mergeCell ref="C30:C31"/>
    <mergeCell ref="D3:D6"/>
    <mergeCell ref="E3:E6"/>
    <mergeCell ref="F3:F6"/>
    <mergeCell ref="G3:G6"/>
    <mergeCell ref="H4:H6"/>
    <mergeCell ref="I4:I6"/>
    <mergeCell ref="J4:J6"/>
    <mergeCell ref="K4:K6"/>
    <mergeCell ref="L4:L6"/>
    <mergeCell ref="M3:M6"/>
    <mergeCell ref="N3:N6"/>
    <mergeCell ref="O3:O6"/>
  </mergeCells>
  <pageMargins left="0.314583333333333" right="0.275" top="0.904861111111111" bottom="0.472222222222222" header="0.5" footer="0.432638888888889"/>
  <pageSetup paperSize="9" scale="71" orientation="landscape" horizontalDpi="600"/>
  <headerFooter>
    <oddFooter>&amp;C第 &amp;P 页，共 &amp;N 页</oddFooter>
  </headerFooter>
  <rowBreaks count="2" manualBreakCount="2">
    <brk id="11" max="16383" man="1"/>
    <brk id="26"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topLeftCell="A15" workbookViewId="0">
      <selection activeCell="G19" sqref="G19"/>
    </sheetView>
  </sheetViews>
  <sheetFormatPr defaultColWidth="8.8" defaultRowHeight="14.25" outlineLevelCol="7"/>
  <cols>
    <col min="1" max="1" width="3.38333333333333" style="8" customWidth="1"/>
    <col min="2" max="2" width="6.875" style="8" customWidth="1"/>
    <col min="3" max="3" width="14.375" style="8" customWidth="1"/>
    <col min="4" max="4" width="7" style="8" customWidth="1"/>
    <col min="5" max="6" width="10.5" style="8" customWidth="1"/>
    <col min="7" max="7" width="63.75" style="9" customWidth="1"/>
    <col min="8" max="8" width="13.6333333333333" style="67" customWidth="1"/>
    <col min="9" max="16332" width="8.8" style="1"/>
    <col min="16333" max="16335" width="8.8" style="11"/>
    <col min="16336" max="16342" width="8.8" style="68"/>
    <col min="16343" max="16361" width="8.8" style="69"/>
  </cols>
  <sheetData>
    <row r="1" s="1" customFormat="1" ht="18" customHeight="1" spans="1:8">
      <c r="A1" s="70" t="s">
        <v>232</v>
      </c>
      <c r="B1" s="70"/>
      <c r="C1" s="71"/>
      <c r="D1" s="13"/>
      <c r="E1" s="13"/>
      <c r="F1" s="13"/>
      <c r="G1" s="9"/>
      <c r="H1" s="67"/>
    </row>
    <row r="2" s="1" customFormat="1" ht="61" customHeight="1" spans="1:8">
      <c r="A2" s="15" t="s">
        <v>380</v>
      </c>
      <c r="B2" s="15"/>
      <c r="C2" s="15"/>
      <c r="D2" s="15"/>
      <c r="E2" s="15"/>
      <c r="F2" s="15"/>
      <c r="G2" s="72"/>
      <c r="H2" s="73"/>
    </row>
    <row r="3" s="8" customFormat="1" ht="36" customHeight="1" spans="1:8">
      <c r="A3" s="17" t="s">
        <v>2</v>
      </c>
      <c r="B3" s="74" t="s">
        <v>3</v>
      </c>
      <c r="C3" s="17" t="s">
        <v>4</v>
      </c>
      <c r="D3" s="17" t="s">
        <v>5</v>
      </c>
      <c r="E3" s="17" t="s">
        <v>6</v>
      </c>
      <c r="F3" s="17" t="s">
        <v>7</v>
      </c>
      <c r="G3" s="17" t="s">
        <v>8</v>
      </c>
      <c r="H3" s="75" t="s">
        <v>9</v>
      </c>
    </row>
    <row r="4" s="8" customFormat="1" ht="18" customHeight="1" spans="1:8">
      <c r="A4" s="17"/>
      <c r="B4" s="76"/>
      <c r="C4" s="17"/>
      <c r="D4" s="17"/>
      <c r="E4" s="17"/>
      <c r="F4" s="17"/>
      <c r="G4" s="17"/>
      <c r="H4" s="77"/>
    </row>
    <row r="5" s="8" customFormat="1" ht="9" customHeight="1" spans="1:8">
      <c r="A5" s="17"/>
      <c r="B5" s="76"/>
      <c r="C5" s="17"/>
      <c r="D5" s="17"/>
      <c r="E5" s="17"/>
      <c r="F5" s="17"/>
      <c r="G5" s="17"/>
      <c r="H5" s="77"/>
    </row>
    <row r="6" s="8" customFormat="1" ht="24" customHeight="1" spans="1:8">
      <c r="A6" s="17"/>
      <c r="B6" s="78"/>
      <c r="C6" s="17"/>
      <c r="D6" s="17"/>
      <c r="E6" s="17"/>
      <c r="F6" s="17"/>
      <c r="G6" s="17"/>
      <c r="H6" s="79"/>
    </row>
    <row r="7" s="1" customFormat="1" ht="33" customHeight="1" spans="1:8">
      <c r="A7" s="30"/>
      <c r="B7" s="80"/>
      <c r="C7" s="21"/>
      <c r="D7" s="21"/>
      <c r="E7" s="21"/>
      <c r="F7" s="21"/>
      <c r="G7" s="81"/>
      <c r="H7" s="82">
        <f>SUM(H8:H40)</f>
        <v>10028</v>
      </c>
    </row>
    <row r="8" s="1" customFormat="1" ht="61" customHeight="1" spans="1:8">
      <c r="A8" s="30">
        <v>2</v>
      </c>
      <c r="B8" s="30"/>
      <c r="C8" s="83" t="s">
        <v>381</v>
      </c>
      <c r="D8" s="66" t="s">
        <v>23</v>
      </c>
      <c r="E8" s="66" t="s">
        <v>244</v>
      </c>
      <c r="F8" s="66" t="s">
        <v>133</v>
      </c>
      <c r="G8" s="63" t="s">
        <v>382</v>
      </c>
      <c r="H8" s="66">
        <v>1418.72</v>
      </c>
    </row>
    <row r="9" s="1" customFormat="1" ht="61" customHeight="1" spans="1:8">
      <c r="A9" s="30">
        <v>3</v>
      </c>
      <c r="B9" s="30"/>
      <c r="C9" s="83" t="s">
        <v>383</v>
      </c>
      <c r="D9" s="66" t="s">
        <v>23</v>
      </c>
      <c r="E9" s="66" t="s">
        <v>244</v>
      </c>
      <c r="F9" s="66" t="s">
        <v>133</v>
      </c>
      <c r="G9" s="63" t="s">
        <v>384</v>
      </c>
      <c r="H9" s="66">
        <v>200</v>
      </c>
    </row>
    <row r="10" s="1" customFormat="1" ht="51" customHeight="1" spans="1:8">
      <c r="A10" s="30">
        <v>4</v>
      </c>
      <c r="B10" s="30"/>
      <c r="C10" s="83" t="s">
        <v>385</v>
      </c>
      <c r="D10" s="66" t="s">
        <v>23</v>
      </c>
      <c r="E10" s="66" t="s">
        <v>244</v>
      </c>
      <c r="F10" s="66" t="s">
        <v>133</v>
      </c>
      <c r="G10" s="63" t="s">
        <v>386</v>
      </c>
      <c r="H10" s="66">
        <v>150</v>
      </c>
    </row>
    <row r="11" s="5" customFormat="1" ht="51" customHeight="1" spans="1:8">
      <c r="A11" s="34">
        <v>5</v>
      </c>
      <c r="B11" s="34"/>
      <c r="C11" s="83" t="s">
        <v>387</v>
      </c>
      <c r="D11" s="66" t="s">
        <v>38</v>
      </c>
      <c r="E11" s="66" t="s">
        <v>244</v>
      </c>
      <c r="F11" s="66" t="s">
        <v>388</v>
      </c>
      <c r="G11" s="84" t="s">
        <v>389</v>
      </c>
      <c r="H11" s="32">
        <v>450</v>
      </c>
    </row>
    <row r="12" s="1" customFormat="1" ht="54" customHeight="1" spans="1:8">
      <c r="A12" s="30">
        <v>6</v>
      </c>
      <c r="B12" s="30"/>
      <c r="C12" s="83" t="s">
        <v>390</v>
      </c>
      <c r="D12" s="66" t="s">
        <v>23</v>
      </c>
      <c r="E12" s="66" t="s">
        <v>244</v>
      </c>
      <c r="F12" s="66" t="s">
        <v>133</v>
      </c>
      <c r="G12" s="85" t="s">
        <v>391</v>
      </c>
      <c r="H12" s="66">
        <v>500</v>
      </c>
    </row>
    <row r="13" s="1" customFormat="1" ht="63" customHeight="1" spans="1:8">
      <c r="A13" s="30">
        <v>7</v>
      </c>
      <c r="B13" s="30"/>
      <c r="C13" s="86" t="s">
        <v>392</v>
      </c>
      <c r="D13" s="66" t="s">
        <v>23</v>
      </c>
      <c r="E13" s="66" t="s">
        <v>244</v>
      </c>
      <c r="F13" s="66" t="s">
        <v>133</v>
      </c>
      <c r="G13" s="85" t="s">
        <v>393</v>
      </c>
      <c r="H13" s="66">
        <v>250</v>
      </c>
    </row>
    <row r="14" s="1" customFormat="1" ht="60" customHeight="1" spans="1:8">
      <c r="A14" s="30">
        <v>8</v>
      </c>
      <c r="B14" s="30"/>
      <c r="C14" s="86" t="s">
        <v>394</v>
      </c>
      <c r="D14" s="66" t="s">
        <v>23</v>
      </c>
      <c r="E14" s="66" t="s">
        <v>244</v>
      </c>
      <c r="F14" s="66" t="s">
        <v>133</v>
      </c>
      <c r="G14" s="63" t="s">
        <v>395</v>
      </c>
      <c r="H14" s="66">
        <v>600</v>
      </c>
    </row>
    <row r="15" s="1" customFormat="1" ht="119" customHeight="1" spans="1:8">
      <c r="A15" s="30">
        <v>9</v>
      </c>
      <c r="B15" s="87"/>
      <c r="C15" s="88" t="s">
        <v>354</v>
      </c>
      <c r="D15" s="66" t="s">
        <v>23</v>
      </c>
      <c r="E15" s="66" t="s">
        <v>244</v>
      </c>
      <c r="F15" s="89"/>
      <c r="G15" s="63" t="s">
        <v>396</v>
      </c>
      <c r="H15" s="90">
        <v>110</v>
      </c>
    </row>
    <row r="16" s="1" customFormat="1" ht="48" customHeight="1" spans="1:8">
      <c r="A16" s="30">
        <v>10</v>
      </c>
      <c r="B16" s="30"/>
      <c r="C16" s="66" t="s">
        <v>357</v>
      </c>
      <c r="D16" s="66" t="s">
        <v>23</v>
      </c>
      <c r="E16" s="66" t="s">
        <v>244</v>
      </c>
      <c r="F16" s="66"/>
      <c r="G16" s="84" t="s">
        <v>397</v>
      </c>
      <c r="H16" s="90">
        <v>120</v>
      </c>
    </row>
    <row r="17" s="1" customFormat="1" ht="102" customHeight="1" spans="1:8">
      <c r="A17" s="30">
        <v>11</v>
      </c>
      <c r="B17" s="30"/>
      <c r="C17" s="66" t="s">
        <v>262</v>
      </c>
      <c r="D17" s="66" t="s">
        <v>23</v>
      </c>
      <c r="E17" s="66" t="s">
        <v>244</v>
      </c>
      <c r="F17" s="66" t="s">
        <v>263</v>
      </c>
      <c r="G17" s="66" t="s">
        <v>264</v>
      </c>
      <c r="H17" s="91">
        <v>50</v>
      </c>
    </row>
    <row r="18" s="1" customFormat="1" ht="54" customHeight="1" spans="1:8">
      <c r="A18" s="30">
        <v>12</v>
      </c>
      <c r="B18" s="30"/>
      <c r="C18" s="83" t="s">
        <v>359</v>
      </c>
      <c r="D18" s="66" t="s">
        <v>23</v>
      </c>
      <c r="E18" s="66" t="s">
        <v>244</v>
      </c>
      <c r="F18" s="66"/>
      <c r="G18" s="63" t="s">
        <v>398</v>
      </c>
      <c r="H18" s="66">
        <v>50</v>
      </c>
    </row>
    <row r="19" s="3" customFormat="1" ht="212" customHeight="1" spans="1:8">
      <c r="A19" s="19">
        <v>13</v>
      </c>
      <c r="B19" s="19"/>
      <c r="C19" s="92" t="s">
        <v>399</v>
      </c>
      <c r="D19" s="92" t="s">
        <v>23</v>
      </c>
      <c r="E19" s="92" t="s">
        <v>244</v>
      </c>
      <c r="F19" s="92" t="s">
        <v>400</v>
      </c>
      <c r="G19" s="93" t="s">
        <v>401</v>
      </c>
      <c r="H19" s="94">
        <v>522.18</v>
      </c>
    </row>
    <row r="20" s="1" customFormat="1" ht="88" customHeight="1" spans="1:8">
      <c r="A20" s="30">
        <v>14</v>
      </c>
      <c r="B20" s="30"/>
      <c r="C20" s="92" t="s">
        <v>161</v>
      </c>
      <c r="D20" s="66" t="s">
        <v>23</v>
      </c>
      <c r="E20" s="66" t="s">
        <v>244</v>
      </c>
      <c r="F20" s="66"/>
      <c r="G20" s="63" t="s">
        <v>402</v>
      </c>
      <c r="H20" s="66">
        <v>900</v>
      </c>
    </row>
    <row r="21" s="1" customFormat="1" ht="63" customHeight="1" spans="1:8">
      <c r="A21" s="30">
        <v>15</v>
      </c>
      <c r="B21" s="95"/>
      <c r="C21" s="60" t="s">
        <v>403</v>
      </c>
      <c r="D21" s="66" t="s">
        <v>23</v>
      </c>
      <c r="E21" s="66" t="s">
        <v>244</v>
      </c>
      <c r="F21" s="66" t="s">
        <v>404</v>
      </c>
      <c r="G21" s="33" t="s">
        <v>405</v>
      </c>
      <c r="H21" s="66">
        <v>793</v>
      </c>
    </row>
    <row r="22" s="1" customFormat="1" ht="63" customHeight="1" spans="1:8">
      <c r="A22" s="30">
        <v>16</v>
      </c>
      <c r="B22" s="30"/>
      <c r="C22" s="66" t="s">
        <v>333</v>
      </c>
      <c r="D22" s="66" t="s">
        <v>23</v>
      </c>
      <c r="E22" s="66" t="s">
        <v>334</v>
      </c>
      <c r="F22" s="66" t="s">
        <v>406</v>
      </c>
      <c r="G22" s="63" t="s">
        <v>336</v>
      </c>
      <c r="H22" s="66">
        <v>580</v>
      </c>
    </row>
    <row r="23" s="1" customFormat="1" ht="63" customHeight="1" spans="1:8">
      <c r="A23" s="30">
        <v>17</v>
      </c>
      <c r="B23" s="30"/>
      <c r="C23" s="32" t="s">
        <v>253</v>
      </c>
      <c r="D23" s="32" t="s">
        <v>23</v>
      </c>
      <c r="E23" s="32" t="s">
        <v>244</v>
      </c>
      <c r="F23" s="32" t="s">
        <v>407</v>
      </c>
      <c r="G23" s="33" t="s">
        <v>408</v>
      </c>
      <c r="H23" s="32">
        <v>60</v>
      </c>
    </row>
    <row r="24" s="1" customFormat="1" ht="52" customHeight="1" spans="1:8">
      <c r="A24" s="30">
        <v>18</v>
      </c>
      <c r="B24" s="30"/>
      <c r="C24" s="32" t="s">
        <v>403</v>
      </c>
      <c r="D24" s="66" t="s">
        <v>23</v>
      </c>
      <c r="E24" s="66" t="s">
        <v>244</v>
      </c>
      <c r="F24" s="66" t="s">
        <v>407</v>
      </c>
      <c r="G24" s="33" t="s">
        <v>409</v>
      </c>
      <c r="H24" s="32">
        <v>300</v>
      </c>
    </row>
    <row r="25" s="1" customFormat="1" ht="52" customHeight="1" spans="1:8">
      <c r="A25" s="30"/>
      <c r="B25" s="30"/>
      <c r="C25" s="32" t="s">
        <v>410</v>
      </c>
      <c r="D25" s="66" t="s">
        <v>23</v>
      </c>
      <c r="E25" s="66" t="s">
        <v>244</v>
      </c>
      <c r="F25" s="66" t="s">
        <v>411</v>
      </c>
      <c r="G25" s="33" t="s">
        <v>412</v>
      </c>
      <c r="H25" s="32">
        <v>24</v>
      </c>
    </row>
    <row r="26" s="1" customFormat="1" ht="79" customHeight="1" spans="1:8">
      <c r="A26" s="30">
        <v>19</v>
      </c>
      <c r="B26" s="30"/>
      <c r="C26" s="96" t="s">
        <v>413</v>
      </c>
      <c r="D26" s="32" t="s">
        <v>23</v>
      </c>
      <c r="E26" s="32" t="s">
        <v>244</v>
      </c>
      <c r="F26" s="32" t="s">
        <v>414</v>
      </c>
      <c r="G26" s="97" t="s">
        <v>415</v>
      </c>
      <c r="H26" s="32">
        <v>100</v>
      </c>
    </row>
    <row r="27" s="1" customFormat="1" ht="63" customHeight="1" spans="1:8">
      <c r="A27" s="30">
        <v>20</v>
      </c>
      <c r="B27" s="30"/>
      <c r="C27" s="32" t="s">
        <v>416</v>
      </c>
      <c r="D27" s="32" t="s">
        <v>23</v>
      </c>
      <c r="E27" s="32" t="s">
        <v>244</v>
      </c>
      <c r="F27" s="32" t="s">
        <v>417</v>
      </c>
      <c r="G27" s="33" t="s">
        <v>418</v>
      </c>
      <c r="H27" s="32">
        <v>112.32</v>
      </c>
    </row>
    <row r="28" s="1" customFormat="1" ht="49" customHeight="1" spans="1:8">
      <c r="A28" s="30">
        <v>22</v>
      </c>
      <c r="B28" s="98"/>
      <c r="C28" s="99" t="s">
        <v>419</v>
      </c>
      <c r="D28" s="88" t="s">
        <v>23</v>
      </c>
      <c r="E28" s="66" t="s">
        <v>244</v>
      </c>
      <c r="F28" s="66" t="s">
        <v>407</v>
      </c>
      <c r="G28" s="63" t="s">
        <v>420</v>
      </c>
      <c r="H28" s="66">
        <v>120</v>
      </c>
    </row>
    <row r="29" s="1" customFormat="1" ht="49" customHeight="1" spans="1:8">
      <c r="A29" s="30"/>
      <c r="B29" s="30"/>
      <c r="C29" s="83" t="s">
        <v>165</v>
      </c>
      <c r="D29" s="66" t="s">
        <v>23</v>
      </c>
      <c r="E29" s="66" t="s">
        <v>244</v>
      </c>
      <c r="F29" s="66" t="s">
        <v>135</v>
      </c>
      <c r="G29" s="63" t="s">
        <v>421</v>
      </c>
      <c r="H29" s="90">
        <v>250</v>
      </c>
    </row>
    <row r="30" s="1" customFormat="1" ht="49" customHeight="1" spans="1:8">
      <c r="A30" s="30"/>
      <c r="B30" s="30"/>
      <c r="C30" s="66" t="s">
        <v>413</v>
      </c>
      <c r="D30" s="66" t="s">
        <v>23</v>
      </c>
      <c r="E30" s="66" t="s">
        <v>244</v>
      </c>
      <c r="F30" s="66" t="s">
        <v>422</v>
      </c>
      <c r="G30" s="63" t="s">
        <v>423</v>
      </c>
      <c r="H30" s="66">
        <v>23</v>
      </c>
    </row>
    <row r="31" s="1" customFormat="1" ht="49" customHeight="1" spans="1:8">
      <c r="A31" s="30"/>
      <c r="B31" s="30"/>
      <c r="C31" s="66" t="s">
        <v>258</v>
      </c>
      <c r="D31" s="66" t="s">
        <v>23</v>
      </c>
      <c r="E31" s="66" t="s">
        <v>244</v>
      </c>
      <c r="F31" s="66" t="s">
        <v>259</v>
      </c>
      <c r="G31" s="63" t="s">
        <v>260</v>
      </c>
      <c r="H31" s="66">
        <v>30</v>
      </c>
    </row>
    <row r="32" s="1" customFormat="1" ht="49" customHeight="1" spans="1:8">
      <c r="A32" s="30"/>
      <c r="B32" s="30"/>
      <c r="C32" s="92" t="s">
        <v>253</v>
      </c>
      <c r="D32" s="92" t="s">
        <v>23</v>
      </c>
      <c r="E32" s="92" t="s">
        <v>244</v>
      </c>
      <c r="F32" s="92" t="s">
        <v>424</v>
      </c>
      <c r="G32" s="93" t="s">
        <v>425</v>
      </c>
      <c r="H32" s="92">
        <v>30</v>
      </c>
    </row>
    <row r="33" s="1" customFormat="1" ht="49" customHeight="1" spans="1:8">
      <c r="A33" s="30"/>
      <c r="B33" s="30"/>
      <c r="C33" s="66" t="s">
        <v>426</v>
      </c>
      <c r="D33" s="66" t="s">
        <v>23</v>
      </c>
      <c r="E33" s="66" t="s">
        <v>244</v>
      </c>
      <c r="F33" s="66" t="s">
        <v>210</v>
      </c>
      <c r="G33" s="63" t="s">
        <v>427</v>
      </c>
      <c r="H33" s="66">
        <v>640</v>
      </c>
    </row>
    <row r="34" s="1" customFormat="1" ht="111" customHeight="1" spans="1:8">
      <c r="A34" s="30"/>
      <c r="B34" s="30"/>
      <c r="C34" s="66" t="s">
        <v>243</v>
      </c>
      <c r="D34" s="66" t="s">
        <v>23</v>
      </c>
      <c r="E34" s="63" t="s">
        <v>244</v>
      </c>
      <c r="F34" s="66" t="s">
        <v>428</v>
      </c>
      <c r="G34" s="63" t="s">
        <v>429</v>
      </c>
      <c r="H34" s="66">
        <v>704</v>
      </c>
    </row>
    <row r="35" s="1" customFormat="1" ht="49" customHeight="1" spans="1:8">
      <c r="A35" s="30"/>
      <c r="B35" s="30"/>
      <c r="C35" s="66" t="s">
        <v>322</v>
      </c>
      <c r="D35" s="66" t="s">
        <v>23</v>
      </c>
      <c r="E35" s="66" t="s">
        <v>244</v>
      </c>
      <c r="F35" s="66" t="s">
        <v>323</v>
      </c>
      <c r="G35" s="63" t="s">
        <v>324</v>
      </c>
      <c r="H35" s="66">
        <v>15</v>
      </c>
    </row>
    <row r="36" s="1" customFormat="1" ht="52" customHeight="1" spans="1:8">
      <c r="A36" s="30">
        <v>24</v>
      </c>
      <c r="B36" s="30"/>
      <c r="C36" s="60" t="s">
        <v>212</v>
      </c>
      <c r="D36" s="66" t="s">
        <v>23</v>
      </c>
      <c r="E36" s="66" t="s">
        <v>244</v>
      </c>
      <c r="F36" s="66" t="s">
        <v>32</v>
      </c>
      <c r="G36" s="63" t="s">
        <v>376</v>
      </c>
      <c r="H36" s="66">
        <v>38</v>
      </c>
    </row>
    <row r="37" s="1" customFormat="1" ht="63" customHeight="1" spans="1:8">
      <c r="A37" s="30">
        <v>25</v>
      </c>
      <c r="B37" s="30"/>
      <c r="C37" s="100"/>
      <c r="D37" s="66" t="s">
        <v>23</v>
      </c>
      <c r="E37" s="66" t="s">
        <v>244</v>
      </c>
      <c r="F37" s="66" t="s">
        <v>32</v>
      </c>
      <c r="G37" s="63" t="s">
        <v>378</v>
      </c>
      <c r="H37" s="66">
        <v>32</v>
      </c>
    </row>
    <row r="38" s="1" customFormat="1" ht="63" customHeight="1" spans="1:8">
      <c r="A38" s="30">
        <v>26</v>
      </c>
      <c r="B38" s="30"/>
      <c r="C38" s="66" t="s">
        <v>66</v>
      </c>
      <c r="D38" s="66" t="s">
        <v>23</v>
      </c>
      <c r="E38" s="66" t="s">
        <v>244</v>
      </c>
      <c r="F38" s="66" t="s">
        <v>110</v>
      </c>
      <c r="G38" s="63" t="s">
        <v>347</v>
      </c>
      <c r="H38" s="66">
        <v>667.18</v>
      </c>
    </row>
    <row r="39" s="1" customFormat="1" ht="129" customHeight="1" spans="1:8">
      <c r="A39" s="30">
        <v>27</v>
      </c>
      <c r="B39" s="30"/>
      <c r="C39" s="66" t="s">
        <v>430</v>
      </c>
      <c r="D39" s="66" t="s">
        <v>38</v>
      </c>
      <c r="E39" s="66" t="s">
        <v>244</v>
      </c>
      <c r="F39" s="66" t="s">
        <v>39</v>
      </c>
      <c r="G39" s="63" t="s">
        <v>305</v>
      </c>
      <c r="H39" s="66">
        <v>18.8</v>
      </c>
    </row>
    <row r="40" s="1" customFormat="1" ht="107" customHeight="1" spans="1:8">
      <c r="A40" s="30">
        <v>28</v>
      </c>
      <c r="B40" s="30"/>
      <c r="C40" s="66" t="s">
        <v>307</v>
      </c>
      <c r="D40" s="66" t="s">
        <v>38</v>
      </c>
      <c r="E40" s="66" t="s">
        <v>244</v>
      </c>
      <c r="F40" s="66" t="s">
        <v>308</v>
      </c>
      <c r="G40" s="63" t="s">
        <v>309</v>
      </c>
      <c r="H40" s="66">
        <v>169.8</v>
      </c>
    </row>
    <row r="41" s="1" customFormat="1" ht="12" customHeight="1"/>
    <row r="42" s="1" customFormat="1" ht="12" customHeight="1"/>
    <row r="43" s="1" customFormat="1" ht="12" customHeight="1"/>
    <row r="44" s="1" customFormat="1" ht="12" customHeight="1"/>
    <row r="45" s="1" customFormat="1" ht="12" customHeight="1"/>
    <row r="46" s="1" customFormat="1" ht="12" customHeight="1"/>
    <row r="47" s="1" customFormat="1" ht="12" customHeight="1"/>
    <row r="48" s="1" customFormat="1" ht="12" customHeight="1"/>
    <row r="49" s="1" customFormat="1" ht="12" customHeight="1"/>
    <row r="50" s="1" customFormat="1"/>
  </sheetData>
  <sheetProtection formatCells="0" insertHyperlinks="0" autoFilter="0"/>
  <mergeCells count="12">
    <mergeCell ref="A1:C1"/>
    <mergeCell ref="A2:H2"/>
    <mergeCell ref="C7:G7"/>
    <mergeCell ref="A3:A6"/>
    <mergeCell ref="B3:B6"/>
    <mergeCell ref="C3:C6"/>
    <mergeCell ref="C36:C37"/>
    <mergeCell ref="D3:D6"/>
    <mergeCell ref="E3:E6"/>
    <mergeCell ref="F3:F6"/>
    <mergeCell ref="G3:G6"/>
    <mergeCell ref="H3:H6"/>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1"/>
  <sheetViews>
    <sheetView topLeftCell="A34" workbookViewId="0">
      <selection activeCell="E57" sqref="E57"/>
    </sheetView>
  </sheetViews>
  <sheetFormatPr defaultColWidth="8.8" defaultRowHeight="14.25"/>
  <cols>
    <col min="1" max="1" width="4.38333333333333" style="8" customWidth="1"/>
    <col min="2" max="2" width="8.525" style="8" customWidth="1"/>
    <col min="3" max="3" width="22.1333333333333" style="8" customWidth="1"/>
    <col min="4" max="4" width="10.75" style="8" customWidth="1"/>
    <col min="5" max="5" width="54.3833333333333" style="9" customWidth="1"/>
    <col min="6" max="6" width="17.8416666666667" style="10" customWidth="1"/>
    <col min="7" max="7" width="9" style="1" customWidth="1"/>
    <col min="8" max="8" width="10.3833333333333" style="1" customWidth="1"/>
    <col min="9" max="10" width="14.1333333333333" style="1" customWidth="1"/>
    <col min="11" max="11" width="9.25" style="1" customWidth="1"/>
    <col min="12" max="15" width="8.8" style="1" customWidth="1"/>
    <col min="16" max="16365" width="8.8" style="1"/>
    <col min="16366" max="16368" width="8.8" style="11"/>
    <col min="16369" max="16375" width="8.8" style="12"/>
  </cols>
  <sheetData>
    <row r="1" s="1" customFormat="1" ht="18" customHeight="1" spans="1:6">
      <c r="A1" s="13" t="s">
        <v>0</v>
      </c>
      <c r="B1" s="14"/>
      <c r="C1" s="13"/>
      <c r="D1" s="13"/>
      <c r="E1" s="9"/>
      <c r="F1" s="10"/>
    </row>
    <row r="2" s="1" customFormat="1" ht="53" customHeight="1" spans="1:6">
      <c r="A2" s="15" t="s">
        <v>431</v>
      </c>
      <c r="B2" s="15"/>
      <c r="C2" s="15"/>
      <c r="D2" s="15"/>
      <c r="E2" s="15"/>
      <c r="F2" s="16"/>
    </row>
    <row r="3" s="2" customFormat="1" ht="36" customHeight="1" spans="1:6">
      <c r="A3" s="17" t="s">
        <v>2</v>
      </c>
      <c r="B3" s="17" t="s">
        <v>3</v>
      </c>
      <c r="C3" s="17" t="s">
        <v>4</v>
      </c>
      <c r="D3" s="17" t="s">
        <v>7</v>
      </c>
      <c r="E3" s="17" t="s">
        <v>8</v>
      </c>
      <c r="F3" s="18" t="s">
        <v>9</v>
      </c>
    </row>
    <row r="4" s="2" customFormat="1" ht="20.2" customHeight="1" spans="1:6">
      <c r="A4" s="17"/>
      <c r="B4" s="17"/>
      <c r="C4" s="17"/>
      <c r="D4" s="17"/>
      <c r="E4" s="17"/>
      <c r="F4" s="18" t="s">
        <v>234</v>
      </c>
    </row>
    <row r="5" s="2" customFormat="1" ht="19.5" customHeight="1" spans="1:6">
      <c r="A5" s="17"/>
      <c r="B5" s="17"/>
      <c r="C5" s="17"/>
      <c r="D5" s="17"/>
      <c r="E5" s="17"/>
      <c r="F5" s="18"/>
    </row>
    <row r="6" s="2" customFormat="1" ht="12" customHeight="1" spans="1:6">
      <c r="A6" s="17"/>
      <c r="B6" s="17"/>
      <c r="C6" s="17"/>
      <c r="D6" s="17"/>
      <c r="E6" s="17"/>
      <c r="F6" s="18"/>
    </row>
    <row r="7" s="2" customFormat="1" ht="27" customHeight="1" spans="1:14">
      <c r="A7" s="17" t="s">
        <v>87</v>
      </c>
      <c r="B7" s="17"/>
      <c r="C7" s="17"/>
      <c r="D7" s="17"/>
      <c r="E7" s="17"/>
      <c r="F7" s="18" t="e">
        <f>F8+#REF!+#REF!+#REF!+F35+F39+F41</f>
        <v>#REF!</v>
      </c>
      <c r="G7" s="1"/>
      <c r="H7" s="1"/>
      <c r="I7" s="1"/>
      <c r="J7" s="1"/>
      <c r="K7" s="1"/>
      <c r="L7" s="1"/>
      <c r="M7" s="1"/>
      <c r="N7" s="1"/>
    </row>
    <row r="8" s="3" customFormat="1" ht="26" customHeight="1" spans="1:6">
      <c r="A8" s="19"/>
      <c r="B8" s="20" t="s">
        <v>20</v>
      </c>
      <c r="C8" s="21"/>
      <c r="D8" s="21"/>
      <c r="E8" s="22"/>
      <c r="F8" s="23">
        <f>SUM(F9:F31)</f>
        <v>5363.82</v>
      </c>
    </row>
    <row r="9" s="4" customFormat="1" ht="122" customHeight="1" spans="1:10">
      <c r="A9" s="24">
        <v>1</v>
      </c>
      <c r="B9" s="25" t="s">
        <v>432</v>
      </c>
      <c r="C9" s="26" t="s">
        <v>433</v>
      </c>
      <c r="D9" s="27" t="s">
        <v>434</v>
      </c>
      <c r="E9" s="28" t="s">
        <v>435</v>
      </c>
      <c r="F9" s="29">
        <v>300</v>
      </c>
      <c r="G9" s="4" t="s">
        <v>436</v>
      </c>
      <c r="H9" s="4">
        <v>300</v>
      </c>
      <c r="J9" s="4">
        <v>300</v>
      </c>
    </row>
    <row r="10" s="1" customFormat="1" ht="122" customHeight="1" spans="1:7">
      <c r="A10" s="30"/>
      <c r="B10" s="31"/>
      <c r="C10" s="32" t="s">
        <v>437</v>
      </c>
      <c r="D10" s="32" t="s">
        <v>434</v>
      </c>
      <c r="E10" s="33" t="s">
        <v>438</v>
      </c>
      <c r="F10" s="32">
        <v>884.38</v>
      </c>
      <c r="G10" s="1" t="s">
        <v>439</v>
      </c>
    </row>
    <row r="11" s="5" customFormat="1" ht="73" customHeight="1" spans="1:10">
      <c r="A11" s="34"/>
      <c r="B11" s="35"/>
      <c r="C11" s="36" t="s">
        <v>440</v>
      </c>
      <c r="D11" s="37" t="s">
        <v>441</v>
      </c>
      <c r="E11" s="38" t="s">
        <v>442</v>
      </c>
      <c r="F11" s="39">
        <v>166</v>
      </c>
      <c r="G11" s="5" t="s">
        <v>436</v>
      </c>
      <c r="H11" s="5">
        <v>166</v>
      </c>
      <c r="J11" s="5">
        <v>166</v>
      </c>
    </row>
    <row r="12" s="4" customFormat="1" ht="48" customHeight="1" spans="1:8">
      <c r="A12" s="24">
        <v>2</v>
      </c>
      <c r="B12" s="40"/>
      <c r="C12" s="26" t="s">
        <v>443</v>
      </c>
      <c r="D12" s="27"/>
      <c r="E12" s="28"/>
      <c r="F12" s="29">
        <v>200</v>
      </c>
      <c r="G12" s="4" t="s">
        <v>436</v>
      </c>
      <c r="H12" s="4">
        <v>200</v>
      </c>
    </row>
    <row r="13" s="4" customFormat="1" ht="144" customHeight="1" spans="1:10">
      <c r="A13" s="24">
        <v>3</v>
      </c>
      <c r="B13" s="40"/>
      <c r="C13" s="26" t="s">
        <v>444</v>
      </c>
      <c r="D13" s="27" t="s">
        <v>445</v>
      </c>
      <c r="E13" s="28" t="s">
        <v>446</v>
      </c>
      <c r="F13" s="41">
        <v>158.07</v>
      </c>
      <c r="G13" s="4" t="s">
        <v>436</v>
      </c>
      <c r="H13" s="4">
        <v>158.07</v>
      </c>
      <c r="J13" s="4">
        <v>158.07</v>
      </c>
    </row>
    <row r="14" s="4" customFormat="1" ht="144" customHeight="1" spans="1:8">
      <c r="A14" s="24"/>
      <c r="B14" s="40"/>
      <c r="C14" s="42" t="s">
        <v>447</v>
      </c>
      <c r="D14" s="42" t="s">
        <v>448</v>
      </c>
      <c r="E14" s="43" t="s">
        <v>449</v>
      </c>
      <c r="F14" s="44">
        <v>435</v>
      </c>
      <c r="G14" s="3"/>
      <c r="H14" s="3"/>
    </row>
    <row r="15" s="4" customFormat="1" ht="144" customHeight="1" spans="1:10">
      <c r="A15" s="24"/>
      <c r="B15" s="40"/>
      <c r="C15" s="42" t="s">
        <v>450</v>
      </c>
      <c r="D15" s="42"/>
      <c r="E15" s="43"/>
      <c r="F15" s="44">
        <v>45</v>
      </c>
      <c r="G15" s="3"/>
      <c r="H15" s="3"/>
      <c r="J15" s="4">
        <v>45</v>
      </c>
    </row>
    <row r="16" s="1" customFormat="1" ht="39" hidden="1" customHeight="1" spans="1:6">
      <c r="A16" s="30">
        <v>4</v>
      </c>
      <c r="B16" s="31"/>
      <c r="C16" s="45" t="s">
        <v>451</v>
      </c>
      <c r="D16" s="45" t="s">
        <v>452</v>
      </c>
      <c r="E16" s="46" t="s">
        <v>453</v>
      </c>
      <c r="F16" s="47">
        <v>445.86</v>
      </c>
    </row>
    <row r="17" s="1" customFormat="1" ht="44" hidden="1" customHeight="1" spans="1:6">
      <c r="A17" s="30">
        <v>5</v>
      </c>
      <c r="B17" s="31"/>
      <c r="C17" s="45" t="s">
        <v>454</v>
      </c>
      <c r="D17" s="45" t="s">
        <v>455</v>
      </c>
      <c r="E17" s="46" t="s">
        <v>456</v>
      </c>
      <c r="F17" s="47">
        <v>132</v>
      </c>
    </row>
    <row r="18" s="1" customFormat="1" ht="77" hidden="1" customHeight="1" spans="1:6">
      <c r="A18" s="30">
        <v>6</v>
      </c>
      <c r="B18" s="31"/>
      <c r="C18" s="45" t="s">
        <v>457</v>
      </c>
      <c r="D18" s="45" t="s">
        <v>458</v>
      </c>
      <c r="E18" s="46" t="s">
        <v>459</v>
      </c>
      <c r="F18" s="47">
        <v>1022.76</v>
      </c>
    </row>
    <row r="19" s="1" customFormat="1" ht="43" hidden="1" customHeight="1" spans="1:6">
      <c r="A19" s="30">
        <v>7</v>
      </c>
      <c r="B19" s="31"/>
      <c r="C19" s="45" t="s">
        <v>460</v>
      </c>
      <c r="D19" s="45" t="s">
        <v>461</v>
      </c>
      <c r="E19" s="46" t="s">
        <v>462</v>
      </c>
      <c r="F19" s="47">
        <v>125.54</v>
      </c>
    </row>
    <row r="20" s="1" customFormat="1" ht="33" hidden="1" customHeight="1" spans="1:6">
      <c r="A20" s="30">
        <v>8</v>
      </c>
      <c r="B20" s="31"/>
      <c r="C20" s="45" t="s">
        <v>463</v>
      </c>
      <c r="D20" s="45" t="s">
        <v>464</v>
      </c>
      <c r="E20" s="46" t="s">
        <v>465</v>
      </c>
      <c r="F20" s="47">
        <v>188.2</v>
      </c>
    </row>
    <row r="21" s="1" customFormat="1" ht="34" hidden="1" customHeight="1" spans="1:6">
      <c r="A21" s="30">
        <v>9</v>
      </c>
      <c r="B21" s="31"/>
      <c r="C21" s="45" t="s">
        <v>466</v>
      </c>
      <c r="D21" s="45" t="s">
        <v>467</v>
      </c>
      <c r="E21" s="46" t="s">
        <v>468</v>
      </c>
      <c r="F21" s="47">
        <v>86.36</v>
      </c>
    </row>
    <row r="22" s="1" customFormat="1" ht="36" hidden="1" customHeight="1" spans="1:6">
      <c r="A22" s="30">
        <v>10</v>
      </c>
      <c r="B22" s="31"/>
      <c r="C22" s="45" t="s">
        <v>469</v>
      </c>
      <c r="D22" s="45" t="s">
        <v>470</v>
      </c>
      <c r="E22" s="46" t="s">
        <v>471</v>
      </c>
      <c r="F22" s="47">
        <v>303.6</v>
      </c>
    </row>
    <row r="23" s="1" customFormat="1" ht="35" hidden="1" customHeight="1" spans="1:6">
      <c r="A23" s="30">
        <v>11</v>
      </c>
      <c r="B23" s="31"/>
      <c r="C23" s="45" t="s">
        <v>472</v>
      </c>
      <c r="D23" s="45" t="s">
        <v>473</v>
      </c>
      <c r="E23" s="46" t="s">
        <v>474</v>
      </c>
      <c r="F23" s="47">
        <v>300</v>
      </c>
    </row>
    <row r="24" s="1" customFormat="1" ht="43" hidden="1" customHeight="1" spans="1:6">
      <c r="A24" s="30">
        <v>12</v>
      </c>
      <c r="B24" s="31"/>
      <c r="C24" s="45" t="s">
        <v>475</v>
      </c>
      <c r="D24" s="45" t="s">
        <v>476</v>
      </c>
      <c r="E24" s="46" t="s">
        <v>477</v>
      </c>
      <c r="F24" s="47">
        <v>60</v>
      </c>
    </row>
    <row r="25" s="1" customFormat="1" ht="33" hidden="1" customHeight="1" spans="1:6">
      <c r="A25" s="30">
        <v>13</v>
      </c>
      <c r="B25" s="31"/>
      <c r="C25" s="45" t="s">
        <v>478</v>
      </c>
      <c r="D25" s="45" t="s">
        <v>464</v>
      </c>
      <c r="E25" s="46" t="s">
        <v>479</v>
      </c>
      <c r="F25" s="47">
        <v>72</v>
      </c>
    </row>
    <row r="26" s="1" customFormat="1" ht="45" hidden="1" customHeight="1" spans="1:6">
      <c r="A26" s="30">
        <v>14</v>
      </c>
      <c r="B26" s="31"/>
      <c r="C26" s="45" t="s">
        <v>480</v>
      </c>
      <c r="D26" s="45" t="s">
        <v>481</v>
      </c>
      <c r="E26" s="46" t="s">
        <v>482</v>
      </c>
      <c r="F26" s="47">
        <v>224</v>
      </c>
    </row>
    <row r="27" s="1" customFormat="1" ht="39" hidden="1" customHeight="1" spans="1:6">
      <c r="A27" s="30">
        <v>15</v>
      </c>
      <c r="B27" s="31"/>
      <c r="C27" s="45" t="s">
        <v>483</v>
      </c>
      <c r="D27" s="45" t="s">
        <v>452</v>
      </c>
      <c r="E27" s="46" t="s">
        <v>484</v>
      </c>
      <c r="F27" s="47">
        <v>8.5</v>
      </c>
    </row>
    <row r="28" s="1" customFormat="1" ht="42" hidden="1" customHeight="1" spans="1:6">
      <c r="A28" s="30">
        <v>16</v>
      </c>
      <c r="B28" s="31"/>
      <c r="C28" s="45" t="s">
        <v>485</v>
      </c>
      <c r="D28" s="45" t="s">
        <v>486</v>
      </c>
      <c r="E28" s="46" t="s">
        <v>487</v>
      </c>
      <c r="F28" s="47">
        <v>141.1</v>
      </c>
    </row>
    <row r="29" s="1" customFormat="1" ht="38" hidden="1" customHeight="1" spans="1:6">
      <c r="A29" s="30">
        <v>17</v>
      </c>
      <c r="B29" s="31"/>
      <c r="C29" s="45" t="s">
        <v>488</v>
      </c>
      <c r="D29" s="45" t="s">
        <v>476</v>
      </c>
      <c r="E29" s="46" t="s">
        <v>489</v>
      </c>
      <c r="F29" s="47">
        <v>25.5</v>
      </c>
    </row>
    <row r="30" s="1" customFormat="1" ht="41" hidden="1" customHeight="1" spans="1:6">
      <c r="A30" s="30">
        <v>18</v>
      </c>
      <c r="B30" s="31"/>
      <c r="C30" s="45" t="s">
        <v>490</v>
      </c>
      <c r="D30" s="45" t="s">
        <v>491</v>
      </c>
      <c r="E30" s="46" t="s">
        <v>492</v>
      </c>
      <c r="F30" s="47">
        <v>21.25</v>
      </c>
    </row>
    <row r="31" s="1" customFormat="1" ht="49" hidden="1" customHeight="1" spans="1:6">
      <c r="A31" s="30">
        <v>19</v>
      </c>
      <c r="B31" s="48"/>
      <c r="C31" s="45" t="s">
        <v>493</v>
      </c>
      <c r="D31" s="45" t="s">
        <v>481</v>
      </c>
      <c r="E31" s="46" t="s">
        <v>494</v>
      </c>
      <c r="F31" s="47">
        <v>18.7</v>
      </c>
    </row>
    <row r="32" s="1" customFormat="1" ht="47" customHeight="1" spans="1:10">
      <c r="A32" s="30">
        <v>20</v>
      </c>
      <c r="B32" s="49" t="s">
        <v>495</v>
      </c>
      <c r="C32" s="45" t="s">
        <v>66</v>
      </c>
      <c r="D32" s="45" t="s">
        <v>67</v>
      </c>
      <c r="E32" s="46" t="s">
        <v>68</v>
      </c>
      <c r="F32" s="47">
        <v>443.7</v>
      </c>
      <c r="G32" s="1" t="s">
        <v>436</v>
      </c>
      <c r="H32" s="1">
        <v>443.7</v>
      </c>
      <c r="J32" s="1">
        <v>443.7</v>
      </c>
    </row>
    <row r="33" s="5" customFormat="1" ht="167" customHeight="1" spans="1:10">
      <c r="A33" s="34">
        <v>21</v>
      </c>
      <c r="B33" s="50" t="s">
        <v>496</v>
      </c>
      <c r="C33" s="37" t="s">
        <v>72</v>
      </c>
      <c r="D33" s="37" t="s">
        <v>497</v>
      </c>
      <c r="E33" s="38" t="s">
        <v>498</v>
      </c>
      <c r="F33" s="51">
        <v>244.5</v>
      </c>
      <c r="J33" s="5">
        <v>244.5</v>
      </c>
    </row>
    <row r="34" s="6" customFormat="1" ht="57" spans="1:14">
      <c r="A34" s="52">
        <v>22</v>
      </c>
      <c r="B34" s="53" t="s">
        <v>499</v>
      </c>
      <c r="C34" s="42" t="s">
        <v>500</v>
      </c>
      <c r="D34" s="42" t="s">
        <v>53</v>
      </c>
      <c r="E34" s="43" t="s">
        <v>501</v>
      </c>
      <c r="F34" s="44">
        <v>657.88</v>
      </c>
      <c r="G34" s="3"/>
      <c r="H34" s="3">
        <f>SUM(H9:H33)</f>
        <v>1267.77</v>
      </c>
      <c r="I34" s="3">
        <v>1500</v>
      </c>
      <c r="J34" s="3">
        <v>657.88</v>
      </c>
      <c r="K34" s="3"/>
      <c r="L34" s="3"/>
      <c r="M34" s="3"/>
      <c r="N34" s="3"/>
    </row>
    <row r="35" s="1" customFormat="1" ht="35" hidden="1" customHeight="1" spans="1:6">
      <c r="A35" s="54"/>
      <c r="B35" s="55" t="s">
        <v>20</v>
      </c>
      <c r="C35" s="56"/>
      <c r="D35" s="56"/>
      <c r="E35" s="57"/>
      <c r="F35" s="58">
        <f>F36+F37+F38</f>
        <v>331.55</v>
      </c>
    </row>
    <row r="36" s="7" customFormat="1" ht="85" hidden="1" customHeight="1" spans="1:14">
      <c r="A36" s="54">
        <v>23</v>
      </c>
      <c r="B36" s="49"/>
      <c r="C36" s="45" t="s">
        <v>502</v>
      </c>
      <c r="D36" s="45" t="s">
        <v>434</v>
      </c>
      <c r="E36" s="46" t="s">
        <v>503</v>
      </c>
      <c r="F36" s="47">
        <v>47.34</v>
      </c>
      <c r="G36" s="1"/>
      <c r="H36" s="1"/>
      <c r="I36" s="1"/>
      <c r="J36" s="1"/>
      <c r="K36" s="1"/>
      <c r="L36" s="1"/>
      <c r="M36" s="1"/>
      <c r="N36" s="1"/>
    </row>
    <row r="37" s="1" customFormat="1" ht="37" hidden="1" customHeight="1" spans="1:6">
      <c r="A37" s="54">
        <v>24</v>
      </c>
      <c r="B37" s="49" t="s">
        <v>504</v>
      </c>
      <c r="C37" s="45" t="s">
        <v>505</v>
      </c>
      <c r="D37" s="45" t="s">
        <v>506</v>
      </c>
      <c r="E37" s="46" t="s">
        <v>507</v>
      </c>
      <c r="F37" s="47">
        <v>204.21</v>
      </c>
    </row>
    <row r="38" s="6" customFormat="1" ht="105" hidden="1" customHeight="1" spans="1:14">
      <c r="A38" s="52">
        <v>25</v>
      </c>
      <c r="B38" s="53"/>
      <c r="C38" s="42" t="s">
        <v>447</v>
      </c>
      <c r="D38" s="42" t="s">
        <v>448</v>
      </c>
      <c r="E38" s="43" t="s">
        <v>449</v>
      </c>
      <c r="F38" s="44">
        <v>80</v>
      </c>
      <c r="G38" s="3"/>
      <c r="H38" s="3"/>
      <c r="I38" s="3"/>
      <c r="J38" s="3"/>
      <c r="K38" s="3"/>
      <c r="L38" s="3"/>
      <c r="M38" s="3"/>
      <c r="N38" s="3"/>
    </row>
    <row r="39" s="1" customFormat="1" ht="25" hidden="1" customHeight="1" spans="1:6">
      <c r="A39" s="54"/>
      <c r="B39" s="55" t="s">
        <v>20</v>
      </c>
      <c r="C39" s="56"/>
      <c r="D39" s="56"/>
      <c r="E39" s="57"/>
      <c r="F39" s="58">
        <v>19.8</v>
      </c>
    </row>
    <row r="40" s="1" customFormat="1" ht="120" hidden="1" customHeight="1" spans="1:6">
      <c r="A40" s="30">
        <v>26</v>
      </c>
      <c r="B40" s="49" t="s">
        <v>508</v>
      </c>
      <c r="C40" s="45" t="s">
        <v>37</v>
      </c>
      <c r="D40" s="45" t="s">
        <v>39</v>
      </c>
      <c r="E40" s="46" t="s">
        <v>309</v>
      </c>
      <c r="F40" s="47">
        <v>19.8</v>
      </c>
    </row>
    <row r="41" s="1" customFormat="1" ht="27" hidden="1" customHeight="1" spans="1:6">
      <c r="A41" s="30"/>
      <c r="B41" s="55" t="s">
        <v>20</v>
      </c>
      <c r="C41" s="56"/>
      <c r="D41" s="56"/>
      <c r="E41" s="57"/>
      <c r="F41" s="58">
        <f>F42+F43</f>
        <v>149.63</v>
      </c>
    </row>
    <row r="42" s="1" customFormat="1" ht="94" hidden="1" customHeight="1" spans="1:6">
      <c r="A42" s="30">
        <v>27</v>
      </c>
      <c r="B42" s="49" t="s">
        <v>509</v>
      </c>
      <c r="C42" s="45" t="s">
        <v>510</v>
      </c>
      <c r="D42" s="45" t="s">
        <v>48</v>
      </c>
      <c r="E42" s="46" t="s">
        <v>511</v>
      </c>
      <c r="F42" s="47">
        <v>111.63</v>
      </c>
    </row>
    <row r="43" s="1" customFormat="1" ht="92" hidden="1" customHeight="1" spans="1:6">
      <c r="A43" s="30">
        <v>28</v>
      </c>
      <c r="B43" s="49"/>
      <c r="C43" s="45" t="s">
        <v>78</v>
      </c>
      <c r="D43" s="45"/>
      <c r="E43" s="46" t="s">
        <v>80</v>
      </c>
      <c r="F43" s="47">
        <v>38</v>
      </c>
    </row>
    <row r="44" s="1" customFormat="1" ht="12" customHeight="1" spans="1:6">
      <c r="A44" s="8"/>
      <c r="B44" s="8"/>
      <c r="C44" s="8"/>
      <c r="D44" s="8"/>
      <c r="E44" s="9"/>
      <c r="F44" s="10"/>
    </row>
    <row r="45" s="1" customFormat="1" ht="12" customHeight="1" spans="1:6">
      <c r="A45" s="8"/>
      <c r="B45" s="8"/>
      <c r="C45" s="8"/>
      <c r="D45" s="8"/>
      <c r="E45" s="9"/>
      <c r="F45" s="10"/>
    </row>
    <row r="46" s="1" customFormat="1" ht="12" customHeight="1" spans="1:11">
      <c r="A46" s="8"/>
      <c r="B46" s="8"/>
      <c r="C46" s="8"/>
      <c r="D46" s="8"/>
      <c r="E46" s="9"/>
      <c r="F46" s="10"/>
      <c r="I46" s="1">
        <f>H34+I34</f>
        <v>2767.77</v>
      </c>
      <c r="J46" s="1">
        <v>2015.15</v>
      </c>
      <c r="K46" s="1">
        <f>J46+1500</f>
        <v>3515.15</v>
      </c>
    </row>
    <row r="47" s="1" customFormat="1" ht="12" customHeight="1" spans="1:8">
      <c r="A47" s="8"/>
      <c r="B47" s="8"/>
      <c r="C47" s="8"/>
      <c r="D47" s="8"/>
      <c r="E47" s="9"/>
      <c r="F47" s="10"/>
      <c r="H47" s="1">
        <f>6261*0.8</f>
        <v>5008.8</v>
      </c>
    </row>
    <row r="48" s="1" customFormat="1" ht="12" customHeight="1" spans="1:10">
      <c r="A48" s="8"/>
      <c r="B48" s="8"/>
      <c r="C48" s="8"/>
      <c r="D48" s="8"/>
      <c r="E48" s="9"/>
      <c r="F48" s="10"/>
      <c r="I48" s="1">
        <f>I46/H47</f>
        <v>0.55258145663632</v>
      </c>
      <c r="J48" s="1">
        <f>K46/H47</f>
        <v>0.7017948410797</v>
      </c>
    </row>
    <row r="49" s="1" customFormat="1" ht="12" customHeight="1" spans="1:6">
      <c r="A49" s="8"/>
      <c r="B49" s="8"/>
      <c r="C49" s="8"/>
      <c r="D49" s="8"/>
      <c r="E49" s="9"/>
      <c r="F49" s="10"/>
    </row>
    <row r="50" s="1" customFormat="1" ht="12" customHeight="1" spans="1:6">
      <c r="A50" s="8"/>
      <c r="B50" s="8"/>
      <c r="C50" s="8"/>
      <c r="D50" s="8"/>
      <c r="E50" s="9"/>
      <c r="F50" s="10"/>
    </row>
    <row r="51" s="1" customFormat="1" ht="12" customHeight="1" spans="1:6">
      <c r="A51" s="8"/>
      <c r="B51" s="8"/>
      <c r="C51" s="8"/>
      <c r="D51" s="8"/>
      <c r="E51" s="9"/>
      <c r="F51" s="10"/>
    </row>
    <row r="52" s="1" customFormat="1" ht="12" customHeight="1" spans="1:6">
      <c r="A52" s="8"/>
      <c r="B52" s="8"/>
      <c r="C52" s="8"/>
      <c r="D52" s="8"/>
      <c r="E52" s="9"/>
      <c r="F52" s="10"/>
    </row>
    <row r="53" s="1" customFormat="1" ht="12" customHeight="1" spans="1:6">
      <c r="A53" s="8"/>
      <c r="B53" s="8"/>
      <c r="C53" s="8"/>
      <c r="D53" s="8"/>
      <c r="E53" s="9"/>
      <c r="F53" s="10"/>
    </row>
    <row r="54" s="1" customFormat="1" ht="12" customHeight="1" spans="1:6">
      <c r="A54" s="8"/>
      <c r="B54" s="8"/>
      <c r="C54" s="8"/>
      <c r="D54" s="8"/>
      <c r="E54" s="9"/>
      <c r="F54" s="10"/>
    </row>
    <row r="55" s="1" customFormat="1" ht="12" customHeight="1" spans="1:6">
      <c r="A55" s="8"/>
      <c r="B55" s="8"/>
      <c r="C55" s="8"/>
      <c r="D55" s="8"/>
      <c r="E55" s="9"/>
      <c r="F55" s="10"/>
    </row>
    <row r="56" s="1" customFormat="1" ht="12" customHeight="1" spans="1:6">
      <c r="A56" s="8"/>
      <c r="B56" s="8"/>
      <c r="C56" s="8"/>
      <c r="D56" s="8"/>
      <c r="E56" s="9"/>
      <c r="F56" s="10"/>
    </row>
    <row r="57" s="1" customFormat="1" ht="409" customHeight="1" spans="1:14">
      <c r="A57" s="30">
        <v>11</v>
      </c>
      <c r="B57" s="59"/>
      <c r="C57" s="60" t="s">
        <v>512</v>
      </c>
      <c r="D57" s="60" t="s">
        <v>23</v>
      </c>
      <c r="E57" s="60" t="s">
        <v>24</v>
      </c>
      <c r="F57" s="60" t="s">
        <v>513</v>
      </c>
      <c r="G57" s="61" t="s">
        <v>514</v>
      </c>
      <c r="H57" s="62">
        <v>1099.85</v>
      </c>
      <c r="I57" s="63" t="s">
        <v>515</v>
      </c>
      <c r="J57" s="64">
        <v>21</v>
      </c>
      <c r="K57" s="65">
        <v>0.0639</v>
      </c>
      <c r="L57" s="65">
        <v>0.2235</v>
      </c>
      <c r="M57" s="66" t="s">
        <v>42</v>
      </c>
      <c r="N57" s="66" t="s">
        <v>516</v>
      </c>
    </row>
    <row r="58" s="1" customFormat="1" ht="12" customHeight="1"/>
    <row r="59" s="1" customFormat="1" ht="12" customHeight="1"/>
    <row r="60" s="1" customFormat="1" ht="12" customHeight="1"/>
    <row r="61" s="1" customFormat="1" ht="12" customHeight="1"/>
    <row r="62" s="1" customFormat="1" ht="12" customHeight="1"/>
    <row r="63" s="1" customFormat="1" ht="12" customHeight="1"/>
    <row r="64" s="1" customFormat="1" ht="12" customHeight="1"/>
    <row r="65" s="1" customFormat="1" ht="12" customHeight="1"/>
    <row r="66" s="1" customFormat="1" ht="12" customHeight="1"/>
    <row r="67" s="1" customFormat="1" ht="12" customHeight="1"/>
    <row r="68" s="1" customFormat="1" ht="12" customHeight="1"/>
    <row r="69" s="1" customFormat="1" ht="12" customHeight="1"/>
    <row r="70" s="1" customFormat="1" ht="12" customHeight="1"/>
    <row r="71" s="1" customFormat="1" ht="12" customHeight="1"/>
    <row r="72" s="1" customFormat="1" ht="12" customHeight="1"/>
    <row r="73" s="1" customFormat="1" ht="12" customHeight="1"/>
    <row r="74" s="1" customFormat="1" ht="12" customHeight="1"/>
    <row r="75" s="1" customFormat="1" ht="12" customHeight="1"/>
    <row r="76" s="1" customFormat="1" ht="12" customHeight="1"/>
    <row r="77" s="1" customFormat="1" ht="12" customHeight="1"/>
    <row r="78" s="1" customFormat="1" ht="12" customHeight="1"/>
    <row r="79" s="1" customFormat="1" ht="12" customHeight="1"/>
    <row r="80" s="1" customFormat="1" ht="12" customHeight="1"/>
    <row r="81" s="1" customFormat="1" ht="12" customHeight="1"/>
    <row r="82" s="1" customFormat="1" ht="12" customHeight="1"/>
    <row r="83" s="1" customFormat="1" ht="12" customHeight="1"/>
    <row r="84" s="1" customFormat="1" ht="12" customHeight="1"/>
    <row r="85" s="1" customFormat="1" ht="12" customHeight="1"/>
    <row r="86" s="1" customFormat="1" ht="12" customHeight="1"/>
    <row r="87" s="1" customFormat="1" ht="12" customHeight="1"/>
    <row r="88" s="1" customFormat="1" ht="12" customHeight="1"/>
    <row r="89" s="1" customFormat="1" ht="12" customHeight="1"/>
    <row r="90" s="1" customFormat="1" ht="12" customHeight="1"/>
    <row r="91" s="1" customFormat="1" ht="12" customHeight="1"/>
    <row r="92" s="1" customFormat="1" ht="12" customHeight="1"/>
    <row r="93" s="1" customFormat="1" ht="12" customHeight="1"/>
    <row r="94" s="1" customFormat="1" ht="12" customHeight="1"/>
    <row r="95" s="1" customFormat="1" ht="12" customHeight="1"/>
    <row r="96" s="1" customFormat="1" ht="12" customHeight="1"/>
    <row r="97" s="1" customFormat="1" ht="12" customHeight="1"/>
    <row r="98" s="1" customFormat="1" ht="12" customHeight="1"/>
    <row r="99" s="1" customFormat="1" ht="12" customHeight="1"/>
    <row r="100" s="1" customFormat="1" ht="12" customHeight="1"/>
    <row r="101" s="1" customFormat="1"/>
  </sheetData>
  <sheetProtection formatCells="0" insertHyperlinks="0" autoFilter="0"/>
  <mergeCells count="16">
    <mergeCell ref="A1:B1"/>
    <mergeCell ref="A2:F2"/>
    <mergeCell ref="A7:E7"/>
    <mergeCell ref="B8:E8"/>
    <mergeCell ref="B35:E35"/>
    <mergeCell ref="B39:E39"/>
    <mergeCell ref="B41:E41"/>
    <mergeCell ref="A3:A6"/>
    <mergeCell ref="B3:B6"/>
    <mergeCell ref="B9:B31"/>
    <mergeCell ref="B37:B38"/>
    <mergeCell ref="B42:B43"/>
    <mergeCell ref="C3:C6"/>
    <mergeCell ref="D3:D6"/>
    <mergeCell ref="E3:E6"/>
    <mergeCell ref="F4:F6"/>
  </mergeCells>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8 "   i n t e r l i n e O n O f f = " 0 "   i n t e r l i n e C o l o r = " 0 "   i s D b S h e e t = " 0 "   i s D a s h B o a r d S h e e t = " 0 " / > < w o S h e e t P r o p s   s h e e t S t i d = " 4 8 "   i n t e r l i n e O n O f f = " 0 "   i n t e r l i n e C o l o r = " 0 "   i s D b S h e e t = " 0 "   i s D a s h B o a r d S h e e t = " 0 " / > < w o S h e e t P r o p s   s h e e t S t i d = " 2 4 "   i n t e r l i n e O n O f f = " 0 "   i n t e r l i n e C o l o r = " 0 "   i s D b S h e e t = " 0 "   i s D a s h B o a r d S h e e t = " 0 " / > < w o S h e e t P r o p s   s h e e t S t i d = " 2 5 "   i n t e r l i n e O n O f f = " 0 "   i n t e r l i n e C o l o r = " 0 "   i s D b S h e e t = " 0 "   i s D a s h B o a r d S h e e t = " 0 " / > < w o S h e e t P r o p s   s h e e t S t i d = " 2 8 "   i n t e r l i n e O n O f f = " 0 "   i n t e r l i n e C o l o r = " 0 "   i s D b S h e e t = " 0 "   i s D a s h B o a r d S h e e t = " 0 " / > < w o S h e e t P r o p s   s h e e t S t i d = " 1 7 "   i n t e r l i n e O n O f f = " 0 "   i n t e r l i n e C o l o r = " 0 "   i s D b S h e e t = " 0 "   i s D a s h B o a r d S h e e t = " 0 " / > < / 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8 " / > < p i x e l a t o r L i s t   s h e e t S t i d = " 4 8 " / > < p i x e l a t o r L i s t   s h e e t S t i d = " 2 4 " / > < p i x e l a t o r L i s t   s h e e t S t i d = " 2 5 " / > < p i x e l a t o r L i s t   s h e e t S t i d = " 2 8 " / > < p i x e l a t o r L i s t   s h e e t S t i d = " 1 7 " / > < p i x e l a t o r L i s t   s h e e t S t i d = " 4 9 " / > < / 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HeadingPairs>
    <vt:vector size="2" baseType="variant">
      <vt:variant>
        <vt:lpstr>工作表</vt:lpstr>
      </vt:variant>
      <vt:variant>
        <vt:i4>6</vt:i4>
      </vt:variant>
    </vt:vector>
  </HeadingPairs>
  <TitlesOfParts>
    <vt:vector size="6" baseType="lpstr">
      <vt:lpstr>县-A3</vt:lpstr>
      <vt:lpstr>2023年项目台账17105</vt:lpstr>
      <vt:lpstr>4124</vt:lpstr>
      <vt:lpstr>5904</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   桥</cp:lastModifiedBy>
  <dcterms:created xsi:type="dcterms:W3CDTF">2020-03-26T23:22:00Z</dcterms:created>
  <dcterms:modified xsi:type="dcterms:W3CDTF">2023-10-23T10:17:20Z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C33E946DF3AC4F98AC0A14B409C07F4E_13</vt:lpwstr>
  </property>
</Properties>
</file>