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" r:id="rId1"/>
  </sheets>
  <definedNames>
    <definedName name="_xlnm.Print_Titles" localSheetId="0">汇总表!$2:$7</definedName>
  </definedNames>
  <calcPr calcId="144525"/>
</workbook>
</file>

<file path=xl/sharedStrings.xml><?xml version="1.0" encoding="utf-8"?>
<sst xmlns="http://schemas.openxmlformats.org/spreadsheetml/2006/main" count="57" uniqueCount="46">
  <si>
    <t>2023年实际种粮农民一次性补贴发放汇总表</t>
  </si>
  <si>
    <t xml:space="preserve">   填报单位：（盖章）                                   填报时间： 2023.5.25                                                      单位：元、亩</t>
  </si>
  <si>
    <t>序号</t>
  </si>
  <si>
    <t>镇村</t>
  </si>
  <si>
    <t>资金汇总</t>
  </si>
  <si>
    <t>亩数汇总</t>
  </si>
  <si>
    <t>种粮农民</t>
  </si>
  <si>
    <t>流转、租赁土地的大户</t>
  </si>
  <si>
    <t>家庭农场</t>
  </si>
  <si>
    <t>合作社</t>
  </si>
  <si>
    <t>农业企业</t>
  </si>
  <si>
    <t>资金合计</t>
  </si>
  <si>
    <t>中央补贴资金</t>
  </si>
  <si>
    <t>县级配套资金</t>
  </si>
  <si>
    <t>补贴面积</t>
  </si>
  <si>
    <t>户数</t>
  </si>
  <si>
    <t>金额</t>
  </si>
  <si>
    <t>个数</t>
  </si>
  <si>
    <t>洪水镇城关村</t>
  </si>
  <si>
    <t>洪水镇八一村</t>
  </si>
  <si>
    <t>洪水镇乐民村</t>
  </si>
  <si>
    <t>洪水镇益民村</t>
  </si>
  <si>
    <t>洪水镇新丰村</t>
  </si>
  <si>
    <t>洪水镇黄青村</t>
  </si>
  <si>
    <t>洪水镇新墩村</t>
  </si>
  <si>
    <t>洪水镇费寨村</t>
  </si>
  <si>
    <t>洪水镇汤庄村</t>
  </si>
  <si>
    <t>洪水镇吴庄村</t>
  </si>
  <si>
    <t>洪水镇刘山村</t>
  </si>
  <si>
    <t>洪水镇戎庄村</t>
  </si>
  <si>
    <t>洪水镇烧房村</t>
  </si>
  <si>
    <t>洪水镇叶官村</t>
  </si>
  <si>
    <t>洪水镇里仁村</t>
  </si>
  <si>
    <t>洪水镇苏庄村</t>
  </si>
  <si>
    <t>洪水镇马庄村</t>
  </si>
  <si>
    <t>洪水镇于庄村</t>
  </si>
  <si>
    <t>洪水镇单庄村</t>
  </si>
  <si>
    <t>洪水镇李尤村</t>
  </si>
  <si>
    <t>洪水镇刘总旗村</t>
  </si>
  <si>
    <t>洪水镇下柴村</t>
  </si>
  <si>
    <t>洪水镇友爱村</t>
  </si>
  <si>
    <t>洪水镇红石湾村</t>
  </si>
  <si>
    <t>洪水镇老号村</t>
  </si>
  <si>
    <t>洪水镇山城村</t>
  </si>
  <si>
    <t>洪水镇合计</t>
  </si>
  <si>
    <t xml:space="preserve">   镇党委书记签字：                          镇长签字：                     农业农村局审核：                    财政局审核：                        填报人：                      联系电话：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</si>
</sst>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6">
    <font>
      <sz val="12"/>
      <color theme="1"/>
      <name val="等线"/>
      <charset val="134"/>
      <scheme val="minor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0"/>
      <color theme="10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4" borderId="1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3" borderId="19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18" borderId="21" applyNumberFormat="0" applyAlignment="0" applyProtection="0">
      <alignment vertical="center"/>
    </xf>
    <xf numFmtId="0" fontId="23" fillId="18" borderId="16" applyNumberFormat="0" applyAlignment="0" applyProtection="0">
      <alignment vertical="center"/>
    </xf>
    <xf numFmtId="0" fontId="7" fillId="3" borderId="15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176" fontId="5" fillId="0" borderId="2" xfId="0" applyNumberFormat="1" applyFont="1" applyBorder="1" applyAlignment="1" applyProtection="1">
      <alignment horizontal="center" vertical="center" wrapText="1"/>
    </xf>
    <xf numFmtId="176" fontId="5" fillId="0" borderId="3" xfId="0" applyNumberFormat="1" applyFont="1" applyBorder="1" applyAlignment="1" applyProtection="1">
      <alignment horizontal="center" vertical="center" wrapText="1"/>
    </xf>
    <xf numFmtId="176" fontId="5" fillId="0" borderId="4" xfId="0" applyNumberFormat="1" applyFont="1" applyBorder="1" applyAlignment="1" applyProtection="1">
      <alignment horizontal="center" vertical="center" wrapText="1"/>
    </xf>
    <xf numFmtId="176" fontId="5" fillId="0" borderId="5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176" fontId="5" fillId="0" borderId="6" xfId="0" applyNumberFormat="1" applyFont="1" applyBorder="1" applyAlignment="1" applyProtection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176" fontId="5" fillId="0" borderId="7" xfId="0" applyNumberFormat="1" applyFont="1" applyBorder="1" applyAlignment="1" applyProtection="1">
      <alignment horizontal="center" vertical="center" wrapText="1"/>
    </xf>
    <xf numFmtId="176" fontId="5" fillId="0" borderId="8" xfId="0" applyNumberFormat="1" applyFont="1" applyBorder="1" applyAlignment="1" applyProtection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76" fontId="5" fillId="0" borderId="9" xfId="0" applyNumberFormat="1" applyFont="1" applyBorder="1" applyAlignment="1" applyProtection="1">
      <alignment horizontal="center" vertical="center" wrapText="1"/>
    </xf>
    <xf numFmtId="176" fontId="5" fillId="0" borderId="10" xfId="0" applyNumberFormat="1" applyFont="1" applyBorder="1" applyAlignment="1" applyProtection="1">
      <alignment horizontal="center" vertical="center" wrapText="1"/>
    </xf>
    <xf numFmtId="176" fontId="5" fillId="0" borderId="11" xfId="0" applyNumberFormat="1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176" fontId="5" fillId="0" borderId="1" xfId="0" applyNumberFormat="1" applyFont="1" applyBorder="1" applyAlignment="1" applyProtection="1">
      <alignment horizontal="center" vertical="center" wrapText="1"/>
    </xf>
    <xf numFmtId="176" fontId="5" fillId="0" borderId="12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176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35"/>
  <sheetViews>
    <sheetView tabSelected="1" topLeftCell="A32" workbookViewId="0">
      <selection activeCell="G53" sqref="G53"/>
    </sheetView>
  </sheetViews>
  <sheetFormatPr defaultColWidth="8.83333333333333" defaultRowHeight="13.5" customHeight="1"/>
  <cols>
    <col min="1" max="1" width="3.5" style="2" customWidth="1"/>
    <col min="2" max="2" width="13.375" style="2" customWidth="1"/>
    <col min="3" max="3" width="12.9916666666667" style="3" customWidth="1"/>
    <col min="4" max="4" width="13.4083333333333" style="3" customWidth="1"/>
    <col min="5" max="5" width="12.7416666666667" style="3" customWidth="1"/>
    <col min="6" max="6" width="10.375" style="3" customWidth="1"/>
    <col min="7" max="7" width="9.375" style="4"/>
    <col min="8" max="8" width="6.625" style="5" customWidth="1"/>
    <col min="9" max="9" width="10.375" style="3" customWidth="1"/>
    <col min="10" max="10" width="9.25" style="4" customWidth="1"/>
    <col min="11" max="11" width="5.625" style="2" customWidth="1"/>
    <col min="12" max="12" width="10.75" style="3" customWidth="1"/>
    <col min="13" max="13" width="7.375" style="4" customWidth="1"/>
    <col min="14" max="14" width="5.125" style="2" customWidth="1"/>
    <col min="15" max="15" width="6.375" style="3" customWidth="1"/>
    <col min="16" max="16" width="7.375" style="4" customWidth="1"/>
    <col min="17" max="17" width="5.125" style="2" customWidth="1"/>
    <col min="18" max="18" width="8.75" style="3" customWidth="1"/>
    <col min="19" max="19" width="9" style="3" customWidth="1"/>
    <col min="20" max="20" width="5.125" style="2" customWidth="1"/>
    <col min="21" max="21" width="12.5" style="3" customWidth="1"/>
    <col min="22" max="22" width="8.83333333333333" style="6"/>
    <col min="23" max="23" width="10.125" style="6"/>
    <col min="24" max="24" width="8.83333333333333" style="6"/>
    <col min="25" max="25" width="10.125" style="6"/>
    <col min="26" max="16384" width="8.83333333333333" style="6"/>
  </cols>
  <sheetData>
    <row r="1" customHeight="1" spans="1:2">
      <c r="A1" s="7"/>
      <c r="B1" s="7"/>
    </row>
    <row r="2" ht="60" customHeight="1" spans="1:21">
      <c r="A2" s="8" t="s">
        <v>0</v>
      </c>
      <c r="B2" s="8"/>
      <c r="C2" s="9"/>
      <c r="D2" s="9"/>
      <c r="E2" s="9"/>
      <c r="F2" s="9"/>
      <c r="G2" s="9"/>
      <c r="H2" s="10"/>
      <c r="I2" s="9"/>
      <c r="J2" s="9"/>
      <c r="K2" s="8"/>
      <c r="L2" s="9"/>
      <c r="M2" s="9"/>
      <c r="N2" s="8"/>
      <c r="O2" s="9"/>
      <c r="P2" s="9"/>
      <c r="Q2" s="8"/>
      <c r="R2" s="9"/>
      <c r="S2" s="9"/>
      <c r="T2" s="8"/>
      <c r="U2" s="9"/>
    </row>
    <row r="3" ht="36" customHeight="1" spans="1:21">
      <c r="A3" s="11" t="s">
        <v>1</v>
      </c>
      <c r="B3" s="11"/>
      <c r="C3" s="12"/>
      <c r="D3" s="12"/>
      <c r="E3" s="12"/>
      <c r="F3" s="12"/>
      <c r="G3" s="12"/>
      <c r="H3" s="13"/>
      <c r="I3" s="12"/>
      <c r="J3" s="12"/>
      <c r="K3" s="11"/>
      <c r="L3" s="12"/>
      <c r="M3" s="12"/>
      <c r="N3" s="11"/>
      <c r="O3" s="12"/>
      <c r="P3" s="12"/>
      <c r="Q3" s="11"/>
      <c r="R3" s="12"/>
      <c r="S3" s="12"/>
      <c r="T3" s="11"/>
      <c r="U3" s="12"/>
    </row>
    <row r="4" ht="22" customHeight="1" spans="1:21">
      <c r="A4" s="14" t="s">
        <v>2</v>
      </c>
      <c r="B4" s="14" t="s">
        <v>3</v>
      </c>
      <c r="C4" s="15" t="s">
        <v>4</v>
      </c>
      <c r="D4" s="16"/>
      <c r="E4" s="17"/>
      <c r="F4" s="18" t="s">
        <v>5</v>
      </c>
      <c r="G4" s="15" t="s">
        <v>6</v>
      </c>
      <c r="H4" s="19"/>
      <c r="I4" s="17"/>
      <c r="J4" s="15" t="s">
        <v>7</v>
      </c>
      <c r="K4" s="42"/>
      <c r="L4" s="17"/>
      <c r="M4" s="15" t="s">
        <v>8</v>
      </c>
      <c r="N4" s="42"/>
      <c r="O4" s="17"/>
      <c r="P4" s="15" t="s">
        <v>9</v>
      </c>
      <c r="Q4" s="42"/>
      <c r="R4" s="17"/>
      <c r="S4" s="15" t="s">
        <v>10</v>
      </c>
      <c r="T4" s="42"/>
      <c r="U4" s="17"/>
    </row>
    <row r="5" customHeight="1" spans="1:21">
      <c r="A5" s="14"/>
      <c r="B5" s="14"/>
      <c r="C5" s="20"/>
      <c r="D5" s="21"/>
      <c r="E5" s="22"/>
      <c r="F5" s="23"/>
      <c r="G5" s="20"/>
      <c r="H5" s="24"/>
      <c r="I5" s="22"/>
      <c r="J5" s="20"/>
      <c r="K5" s="43"/>
      <c r="L5" s="22"/>
      <c r="M5" s="20"/>
      <c r="N5" s="43"/>
      <c r="O5" s="22"/>
      <c r="P5" s="20"/>
      <c r="Q5" s="43"/>
      <c r="R5" s="22"/>
      <c r="S5" s="20"/>
      <c r="T5" s="43"/>
      <c r="U5" s="22"/>
    </row>
    <row r="6" ht="6" customHeight="1" spans="1:21">
      <c r="A6" s="14"/>
      <c r="B6" s="14"/>
      <c r="C6" s="25"/>
      <c r="D6" s="26"/>
      <c r="E6" s="27"/>
      <c r="F6" s="23"/>
      <c r="G6" s="25"/>
      <c r="H6" s="28"/>
      <c r="I6" s="27"/>
      <c r="J6" s="25"/>
      <c r="K6" s="44"/>
      <c r="L6" s="27"/>
      <c r="M6" s="25"/>
      <c r="N6" s="44"/>
      <c r="O6" s="27"/>
      <c r="P6" s="25"/>
      <c r="Q6" s="44"/>
      <c r="R6" s="27"/>
      <c r="S6" s="25"/>
      <c r="T6" s="44"/>
      <c r="U6" s="27"/>
    </row>
    <row r="7" ht="36.25" customHeight="1" spans="1:21">
      <c r="A7" s="14"/>
      <c r="B7" s="14"/>
      <c r="C7" s="29" t="s">
        <v>11</v>
      </c>
      <c r="D7" s="29" t="s">
        <v>12</v>
      </c>
      <c r="E7" s="29" t="s">
        <v>13</v>
      </c>
      <c r="F7" s="30"/>
      <c r="G7" s="29" t="s">
        <v>14</v>
      </c>
      <c r="H7" s="31" t="s">
        <v>15</v>
      </c>
      <c r="I7" s="29" t="s">
        <v>16</v>
      </c>
      <c r="J7" s="29" t="s">
        <v>14</v>
      </c>
      <c r="K7" s="14" t="s">
        <v>15</v>
      </c>
      <c r="L7" s="29" t="s">
        <v>16</v>
      </c>
      <c r="M7" s="29" t="s">
        <v>14</v>
      </c>
      <c r="N7" s="14" t="s">
        <v>17</v>
      </c>
      <c r="O7" s="29" t="s">
        <v>16</v>
      </c>
      <c r="P7" s="29" t="s">
        <v>14</v>
      </c>
      <c r="Q7" s="14" t="s">
        <v>17</v>
      </c>
      <c r="R7" s="29" t="s">
        <v>16</v>
      </c>
      <c r="S7" s="29" t="s">
        <v>14</v>
      </c>
      <c r="T7" s="14" t="s">
        <v>17</v>
      </c>
      <c r="U7" s="29" t="s">
        <v>16</v>
      </c>
    </row>
    <row r="8" s="1" customFormat="1" ht="33" customHeight="1" spans="1:21">
      <c r="A8" s="32">
        <v>1</v>
      </c>
      <c r="B8" s="32" t="s">
        <v>18</v>
      </c>
      <c r="C8" s="33">
        <f>D8+E8</f>
        <v>29830.60314</v>
      </c>
      <c r="D8" s="33">
        <f>F8*17.8831</f>
        <v>9903.66078</v>
      </c>
      <c r="E8" s="33">
        <f>F8*35.9822</f>
        <v>19926.94236</v>
      </c>
      <c r="F8" s="33">
        <f>G8+J8+M8+P8+S8</f>
        <v>553.8</v>
      </c>
      <c r="G8" s="33">
        <v>35</v>
      </c>
      <c r="H8" s="34">
        <v>1</v>
      </c>
      <c r="I8" s="33">
        <f>G8*53.8653</f>
        <v>1885.2855</v>
      </c>
      <c r="J8" s="33">
        <v>518.8</v>
      </c>
      <c r="K8" s="32">
        <v>2</v>
      </c>
      <c r="L8" s="33">
        <f>J8*53.8653</f>
        <v>27945.31764</v>
      </c>
      <c r="M8" s="33"/>
      <c r="N8" s="32"/>
      <c r="O8" s="33"/>
      <c r="P8" s="33"/>
      <c r="Q8" s="32"/>
      <c r="R8" s="33"/>
      <c r="S8" s="33"/>
      <c r="T8" s="32"/>
      <c r="U8" s="33"/>
    </row>
    <row r="9" s="1" customFormat="1" ht="33" customHeight="1" spans="1:21">
      <c r="A9" s="32">
        <v>2</v>
      </c>
      <c r="B9" s="32" t="s">
        <v>19</v>
      </c>
      <c r="C9" s="33">
        <f t="shared" ref="C9:C33" si="0">D9+E9</f>
        <v>5386.53</v>
      </c>
      <c r="D9" s="33">
        <f t="shared" ref="D9:D34" si="1">F9*17.8831</f>
        <v>1788.31</v>
      </c>
      <c r="E9" s="33">
        <f t="shared" ref="E9:E33" si="2">F9*35.9822</f>
        <v>3598.22</v>
      </c>
      <c r="F9" s="33">
        <f t="shared" ref="F9:F33" si="3">G9+J9+M9+P9+S9</f>
        <v>100</v>
      </c>
      <c r="G9" s="33">
        <v>100</v>
      </c>
      <c r="H9" s="34">
        <v>3</v>
      </c>
      <c r="I9" s="33">
        <f t="shared" ref="I9:I34" si="4">G9*53.8653</f>
        <v>5386.53</v>
      </c>
      <c r="J9" s="33"/>
      <c r="K9" s="32"/>
      <c r="L9" s="33"/>
      <c r="M9" s="33"/>
      <c r="N9" s="32"/>
      <c r="O9" s="33"/>
      <c r="P9" s="33"/>
      <c r="Q9" s="32"/>
      <c r="R9" s="33"/>
      <c r="S9" s="33"/>
      <c r="T9" s="32"/>
      <c r="U9" s="33"/>
    </row>
    <row r="10" s="1" customFormat="1" ht="33" customHeight="1" spans="1:21">
      <c r="A10" s="32">
        <v>3</v>
      </c>
      <c r="B10" s="32" t="s">
        <v>20</v>
      </c>
      <c r="C10" s="33">
        <f t="shared" si="0"/>
        <v>24174.74664</v>
      </c>
      <c r="D10" s="33">
        <f t="shared" si="1"/>
        <v>8025.93528</v>
      </c>
      <c r="E10" s="33">
        <f t="shared" si="2"/>
        <v>16148.81136</v>
      </c>
      <c r="F10" s="33">
        <f t="shared" si="3"/>
        <v>448.8</v>
      </c>
      <c r="G10" s="33"/>
      <c r="H10" s="34"/>
      <c r="I10" s="33"/>
      <c r="J10" s="33">
        <v>448.8</v>
      </c>
      <c r="K10" s="32">
        <v>3</v>
      </c>
      <c r="L10" s="33">
        <f t="shared" ref="L9:L34" si="5">J10*53.8653</f>
        <v>24174.74664</v>
      </c>
      <c r="M10" s="33"/>
      <c r="N10" s="32"/>
      <c r="O10" s="33"/>
      <c r="P10" s="33"/>
      <c r="Q10" s="32"/>
      <c r="R10" s="33"/>
      <c r="S10" s="33"/>
      <c r="T10" s="32"/>
      <c r="U10" s="33"/>
    </row>
    <row r="11" s="1" customFormat="1" ht="33" customHeight="1" spans="1:21">
      <c r="A11" s="32">
        <v>4</v>
      </c>
      <c r="B11" s="32" t="s">
        <v>21</v>
      </c>
      <c r="C11" s="33">
        <f t="shared" si="0"/>
        <v>22023.905211</v>
      </c>
      <c r="D11" s="33">
        <f t="shared" si="1"/>
        <v>7311.863097</v>
      </c>
      <c r="E11" s="33">
        <f t="shared" si="2"/>
        <v>14712.042114</v>
      </c>
      <c r="F11" s="33">
        <f t="shared" si="3"/>
        <v>408.87</v>
      </c>
      <c r="G11" s="33">
        <v>78.98</v>
      </c>
      <c r="H11" s="34">
        <v>2</v>
      </c>
      <c r="I11" s="33">
        <f t="shared" si="4"/>
        <v>4254.281394</v>
      </c>
      <c r="J11" s="33">
        <v>329.89</v>
      </c>
      <c r="K11" s="32">
        <v>2</v>
      </c>
      <c r="L11" s="33">
        <f t="shared" si="5"/>
        <v>17769.623817</v>
      </c>
      <c r="M11" s="33"/>
      <c r="N11" s="32"/>
      <c r="O11" s="33"/>
      <c r="P11" s="33"/>
      <c r="Q11" s="32"/>
      <c r="R11" s="33"/>
      <c r="S11" s="33"/>
      <c r="T11" s="32"/>
      <c r="U11" s="33"/>
    </row>
    <row r="12" s="1" customFormat="1" ht="33" customHeight="1" spans="1:21">
      <c r="A12" s="32">
        <v>5</v>
      </c>
      <c r="B12" s="32" t="s">
        <v>22</v>
      </c>
      <c r="C12" s="33">
        <f t="shared" si="0"/>
        <v>42828.30003</v>
      </c>
      <c r="D12" s="33">
        <f t="shared" si="1"/>
        <v>14218.85281</v>
      </c>
      <c r="E12" s="33">
        <f t="shared" si="2"/>
        <v>28609.44722</v>
      </c>
      <c r="F12" s="33">
        <f t="shared" si="3"/>
        <v>795.1</v>
      </c>
      <c r="G12" s="33">
        <v>95.1</v>
      </c>
      <c r="H12" s="34">
        <v>10</v>
      </c>
      <c r="I12" s="33">
        <f t="shared" si="4"/>
        <v>5122.59003</v>
      </c>
      <c r="J12" s="33">
        <v>700</v>
      </c>
      <c r="K12" s="32">
        <v>3</v>
      </c>
      <c r="L12" s="33">
        <f t="shared" si="5"/>
        <v>37705.71</v>
      </c>
      <c r="M12" s="33"/>
      <c r="N12" s="32"/>
      <c r="O12" s="33"/>
      <c r="P12" s="33"/>
      <c r="Q12" s="32"/>
      <c r="R12" s="33"/>
      <c r="S12" s="33"/>
      <c r="T12" s="32"/>
      <c r="U12" s="33"/>
    </row>
    <row r="13" s="1" customFormat="1" ht="33" customHeight="1" spans="1:21">
      <c r="A13" s="32">
        <v>6</v>
      </c>
      <c r="B13" s="32" t="s">
        <v>23</v>
      </c>
      <c r="C13" s="33">
        <f t="shared" si="0"/>
        <v>80150.489094</v>
      </c>
      <c r="D13" s="33">
        <f t="shared" si="1"/>
        <v>26609.695138</v>
      </c>
      <c r="E13" s="33">
        <f t="shared" si="2"/>
        <v>53540.793956</v>
      </c>
      <c r="F13" s="33">
        <f t="shared" si="3"/>
        <v>1487.98</v>
      </c>
      <c r="G13" s="33">
        <v>177.75</v>
      </c>
      <c r="H13" s="34">
        <v>2</v>
      </c>
      <c r="I13" s="33">
        <f t="shared" si="4"/>
        <v>9574.557075</v>
      </c>
      <c r="J13" s="33">
        <v>1310.23</v>
      </c>
      <c r="K13" s="32">
        <v>5</v>
      </c>
      <c r="L13" s="33">
        <f t="shared" si="5"/>
        <v>70575.932019</v>
      </c>
      <c r="M13" s="33"/>
      <c r="N13" s="32"/>
      <c r="O13" s="33"/>
      <c r="P13" s="33"/>
      <c r="Q13" s="32"/>
      <c r="R13" s="33"/>
      <c r="S13" s="33"/>
      <c r="T13" s="32"/>
      <c r="U13" s="33"/>
    </row>
    <row r="14" s="1" customFormat="1" ht="33" customHeight="1" spans="1:21">
      <c r="A14" s="32">
        <v>7</v>
      </c>
      <c r="B14" s="32" t="s">
        <v>24</v>
      </c>
      <c r="C14" s="33">
        <f t="shared" si="0"/>
        <v>18852.855</v>
      </c>
      <c r="D14" s="33">
        <f t="shared" si="1"/>
        <v>6259.085</v>
      </c>
      <c r="E14" s="33">
        <f t="shared" si="2"/>
        <v>12593.77</v>
      </c>
      <c r="F14" s="33">
        <f t="shared" si="3"/>
        <v>350</v>
      </c>
      <c r="G14" s="33">
        <v>103</v>
      </c>
      <c r="H14" s="34">
        <v>2</v>
      </c>
      <c r="I14" s="33">
        <f t="shared" si="4"/>
        <v>5548.1259</v>
      </c>
      <c r="J14" s="33">
        <v>247</v>
      </c>
      <c r="K14" s="32">
        <v>1</v>
      </c>
      <c r="L14" s="33">
        <f t="shared" si="5"/>
        <v>13304.7291</v>
      </c>
      <c r="M14" s="33"/>
      <c r="N14" s="32"/>
      <c r="O14" s="33"/>
      <c r="P14" s="33"/>
      <c r="Q14" s="32"/>
      <c r="R14" s="33"/>
      <c r="S14" s="33"/>
      <c r="T14" s="32"/>
      <c r="U14" s="33"/>
    </row>
    <row r="15" s="1" customFormat="1" ht="33" customHeight="1" spans="1:21">
      <c r="A15" s="32">
        <v>8</v>
      </c>
      <c r="B15" s="32" t="s">
        <v>25</v>
      </c>
      <c r="C15" s="33">
        <f t="shared" si="0"/>
        <v>82258.776936</v>
      </c>
      <c r="D15" s="33">
        <f t="shared" si="1"/>
        <v>27309.639672</v>
      </c>
      <c r="E15" s="33">
        <f t="shared" si="2"/>
        <v>54949.137264</v>
      </c>
      <c r="F15" s="33">
        <f t="shared" si="3"/>
        <v>1527.12</v>
      </c>
      <c r="G15" s="33">
        <v>69.12</v>
      </c>
      <c r="H15" s="34">
        <v>10</v>
      </c>
      <c r="I15" s="33">
        <f t="shared" si="4"/>
        <v>3723.169536</v>
      </c>
      <c r="J15" s="33">
        <v>117</v>
      </c>
      <c r="K15" s="32">
        <v>1</v>
      </c>
      <c r="L15" s="33">
        <f t="shared" si="5"/>
        <v>6302.2401</v>
      </c>
      <c r="M15" s="33"/>
      <c r="N15" s="32"/>
      <c r="O15" s="33"/>
      <c r="P15" s="33"/>
      <c r="Q15" s="32"/>
      <c r="R15" s="33"/>
      <c r="S15" s="33">
        <v>1341</v>
      </c>
      <c r="T15" s="32">
        <v>1</v>
      </c>
      <c r="U15" s="33">
        <f>S15*53.8653</f>
        <v>72233.3673</v>
      </c>
    </row>
    <row r="16" s="1" customFormat="1" ht="33" customHeight="1" spans="1:21">
      <c r="A16" s="32">
        <v>9</v>
      </c>
      <c r="B16" s="32" t="s">
        <v>26</v>
      </c>
      <c r="C16" s="33">
        <f t="shared" si="0"/>
        <v>33881.2737</v>
      </c>
      <c r="D16" s="33">
        <f t="shared" si="1"/>
        <v>11248.4699</v>
      </c>
      <c r="E16" s="33">
        <f t="shared" si="2"/>
        <v>22632.8038</v>
      </c>
      <c r="F16" s="33">
        <f t="shared" si="3"/>
        <v>629</v>
      </c>
      <c r="G16" s="33">
        <v>99</v>
      </c>
      <c r="H16" s="34">
        <v>4</v>
      </c>
      <c r="I16" s="33">
        <f t="shared" si="4"/>
        <v>5332.6647</v>
      </c>
      <c r="J16" s="33">
        <v>530</v>
      </c>
      <c r="K16" s="32">
        <v>4</v>
      </c>
      <c r="L16" s="33">
        <f t="shared" si="5"/>
        <v>28548.609</v>
      </c>
      <c r="M16" s="33"/>
      <c r="N16" s="32"/>
      <c r="O16" s="33"/>
      <c r="P16" s="33"/>
      <c r="Q16" s="32"/>
      <c r="R16" s="33"/>
      <c r="S16" s="33"/>
      <c r="T16" s="32"/>
      <c r="U16" s="33"/>
    </row>
    <row r="17" s="1" customFormat="1" ht="33" customHeight="1" spans="1:21">
      <c r="A17" s="32">
        <v>10</v>
      </c>
      <c r="B17" s="32" t="s">
        <v>27</v>
      </c>
      <c r="C17" s="33">
        <f t="shared" si="0"/>
        <v>44417.32638</v>
      </c>
      <c r="D17" s="33">
        <f t="shared" si="1"/>
        <v>14746.40426</v>
      </c>
      <c r="E17" s="33">
        <f t="shared" si="2"/>
        <v>29670.92212</v>
      </c>
      <c r="F17" s="33">
        <f t="shared" si="3"/>
        <v>824.6</v>
      </c>
      <c r="G17" s="33">
        <v>824.6</v>
      </c>
      <c r="H17" s="34">
        <v>64</v>
      </c>
      <c r="I17" s="33">
        <f t="shared" si="4"/>
        <v>44417.32638</v>
      </c>
      <c r="J17" s="33"/>
      <c r="K17" s="32"/>
      <c r="L17" s="33"/>
      <c r="M17" s="33"/>
      <c r="N17" s="32"/>
      <c r="O17" s="33"/>
      <c r="P17" s="33"/>
      <c r="Q17" s="32"/>
      <c r="R17" s="33"/>
      <c r="S17" s="33"/>
      <c r="T17" s="32"/>
      <c r="U17" s="33"/>
    </row>
    <row r="18" s="1" customFormat="1" ht="33" customHeight="1" spans="1:21">
      <c r="A18" s="32">
        <v>11</v>
      </c>
      <c r="B18" s="32" t="s">
        <v>28</v>
      </c>
      <c r="C18" s="33">
        <f t="shared" si="0"/>
        <v>80824.88265</v>
      </c>
      <c r="D18" s="33">
        <f t="shared" si="1"/>
        <v>26833.59155</v>
      </c>
      <c r="E18" s="33">
        <f t="shared" si="2"/>
        <v>53991.2911</v>
      </c>
      <c r="F18" s="33">
        <f t="shared" si="3"/>
        <v>1500.5</v>
      </c>
      <c r="G18" s="33">
        <v>1500.5</v>
      </c>
      <c r="H18" s="34">
        <v>137</v>
      </c>
      <c r="I18" s="33">
        <f t="shared" si="4"/>
        <v>80824.88265</v>
      </c>
      <c r="J18" s="33"/>
      <c r="K18" s="32"/>
      <c r="L18" s="33"/>
      <c r="M18" s="33"/>
      <c r="N18" s="32"/>
      <c r="O18" s="33"/>
      <c r="P18" s="33"/>
      <c r="Q18" s="32"/>
      <c r="R18" s="33"/>
      <c r="S18" s="33"/>
      <c r="T18" s="32"/>
      <c r="U18" s="33"/>
    </row>
    <row r="19" s="1" customFormat="1" ht="33" customHeight="1" spans="1:21">
      <c r="A19" s="32">
        <v>12</v>
      </c>
      <c r="B19" s="32" t="s">
        <v>29</v>
      </c>
      <c r="C19" s="33">
        <f t="shared" si="0"/>
        <v>70324.919721</v>
      </c>
      <c r="D19" s="33">
        <f t="shared" si="1"/>
        <v>23347.638867</v>
      </c>
      <c r="E19" s="33">
        <f t="shared" si="2"/>
        <v>46977.280854</v>
      </c>
      <c r="F19" s="33">
        <f t="shared" si="3"/>
        <v>1305.57</v>
      </c>
      <c r="G19" s="33">
        <v>1305.57</v>
      </c>
      <c r="H19" s="34">
        <v>78</v>
      </c>
      <c r="I19" s="33">
        <f t="shared" si="4"/>
        <v>70324.919721</v>
      </c>
      <c r="J19" s="33"/>
      <c r="K19" s="32"/>
      <c r="L19" s="33"/>
      <c r="M19" s="33"/>
      <c r="N19" s="32"/>
      <c r="O19" s="33"/>
      <c r="P19" s="33"/>
      <c r="Q19" s="32"/>
      <c r="R19" s="33"/>
      <c r="S19" s="33"/>
      <c r="T19" s="32"/>
      <c r="U19" s="33"/>
    </row>
    <row r="20" s="1" customFormat="1" ht="33" customHeight="1" spans="1:21">
      <c r="A20" s="32">
        <v>13</v>
      </c>
      <c r="B20" s="32" t="s">
        <v>30</v>
      </c>
      <c r="C20" s="33">
        <f t="shared" si="0"/>
        <v>9135.55488</v>
      </c>
      <c r="D20" s="33">
        <f t="shared" si="1"/>
        <v>3032.97376</v>
      </c>
      <c r="E20" s="33">
        <f t="shared" si="2"/>
        <v>6102.58112</v>
      </c>
      <c r="F20" s="33">
        <f t="shared" si="3"/>
        <v>169.6</v>
      </c>
      <c r="G20" s="33">
        <v>169.6</v>
      </c>
      <c r="H20" s="34">
        <v>21</v>
      </c>
      <c r="I20" s="33">
        <f t="shared" si="4"/>
        <v>9135.55488</v>
      </c>
      <c r="J20" s="33"/>
      <c r="K20" s="32"/>
      <c r="L20" s="33"/>
      <c r="M20" s="33"/>
      <c r="N20" s="32"/>
      <c r="O20" s="33"/>
      <c r="P20" s="33"/>
      <c r="Q20" s="32"/>
      <c r="R20" s="33"/>
      <c r="S20" s="33"/>
      <c r="T20" s="32"/>
      <c r="U20" s="33"/>
    </row>
    <row r="21" s="1" customFormat="1" ht="33" customHeight="1" spans="1:21">
      <c r="A21" s="32">
        <v>14</v>
      </c>
      <c r="B21" s="32" t="s">
        <v>31</v>
      </c>
      <c r="C21" s="33">
        <f t="shared" si="0"/>
        <v>110299.97481</v>
      </c>
      <c r="D21" s="33">
        <f t="shared" si="1"/>
        <v>36619.22387</v>
      </c>
      <c r="E21" s="33">
        <f t="shared" si="2"/>
        <v>73680.75094</v>
      </c>
      <c r="F21" s="33">
        <f t="shared" si="3"/>
        <v>2047.7</v>
      </c>
      <c r="G21" s="33">
        <v>1824.7</v>
      </c>
      <c r="H21" s="34">
        <v>140</v>
      </c>
      <c r="I21" s="33">
        <f t="shared" si="4"/>
        <v>98288.01291</v>
      </c>
      <c r="J21" s="33">
        <v>223</v>
      </c>
      <c r="K21" s="32">
        <v>1</v>
      </c>
      <c r="L21" s="33">
        <f t="shared" si="5"/>
        <v>12011.9619</v>
      </c>
      <c r="M21" s="33"/>
      <c r="N21" s="32"/>
      <c r="O21" s="33"/>
      <c r="P21" s="33"/>
      <c r="Q21" s="32"/>
      <c r="R21" s="33"/>
      <c r="S21" s="33"/>
      <c r="T21" s="32"/>
      <c r="U21" s="33"/>
    </row>
    <row r="22" s="1" customFormat="1" ht="33" customHeight="1" spans="1:21">
      <c r="A22" s="32">
        <v>15</v>
      </c>
      <c r="B22" s="32" t="s">
        <v>32</v>
      </c>
      <c r="C22" s="33">
        <f t="shared" si="0"/>
        <v>35012.445</v>
      </c>
      <c r="D22" s="33">
        <f t="shared" si="1"/>
        <v>11624.015</v>
      </c>
      <c r="E22" s="33">
        <f t="shared" si="2"/>
        <v>23388.43</v>
      </c>
      <c r="F22" s="33">
        <f t="shared" si="3"/>
        <v>650</v>
      </c>
      <c r="G22" s="33">
        <v>544</v>
      </c>
      <c r="H22" s="34">
        <v>28</v>
      </c>
      <c r="I22" s="33">
        <f t="shared" si="4"/>
        <v>29302.7232</v>
      </c>
      <c r="J22" s="33">
        <v>106</v>
      </c>
      <c r="K22" s="32">
        <v>1</v>
      </c>
      <c r="L22" s="33">
        <f t="shared" si="5"/>
        <v>5709.7218</v>
      </c>
      <c r="M22" s="33"/>
      <c r="N22" s="32"/>
      <c r="O22" s="33"/>
      <c r="P22" s="33"/>
      <c r="Q22" s="32"/>
      <c r="R22" s="33"/>
      <c r="S22" s="33"/>
      <c r="T22" s="32"/>
      <c r="U22" s="33"/>
    </row>
    <row r="23" s="1" customFormat="1" ht="33" customHeight="1" spans="1:21">
      <c r="A23" s="32">
        <v>16</v>
      </c>
      <c r="B23" s="32" t="s">
        <v>33</v>
      </c>
      <c r="C23" s="33">
        <f t="shared" si="0"/>
        <v>45693.93399</v>
      </c>
      <c r="D23" s="33">
        <f t="shared" si="1"/>
        <v>15170.23373</v>
      </c>
      <c r="E23" s="33">
        <f t="shared" si="2"/>
        <v>30523.70026</v>
      </c>
      <c r="F23" s="33">
        <f t="shared" si="3"/>
        <v>848.3</v>
      </c>
      <c r="G23" s="33">
        <v>74.8</v>
      </c>
      <c r="H23" s="34">
        <v>1</v>
      </c>
      <c r="I23" s="33">
        <f t="shared" si="4"/>
        <v>4029.12444</v>
      </c>
      <c r="J23" s="33">
        <v>773.5</v>
      </c>
      <c r="K23" s="32">
        <v>1</v>
      </c>
      <c r="L23" s="33">
        <f t="shared" si="5"/>
        <v>41664.80955</v>
      </c>
      <c r="M23" s="33"/>
      <c r="N23" s="32"/>
      <c r="O23" s="33"/>
      <c r="P23" s="33"/>
      <c r="Q23" s="32"/>
      <c r="R23" s="33"/>
      <c r="S23" s="33"/>
      <c r="T23" s="32"/>
      <c r="U23" s="33"/>
    </row>
    <row r="24" s="1" customFormat="1" ht="33" customHeight="1" spans="1:21">
      <c r="A24" s="32">
        <v>17</v>
      </c>
      <c r="B24" s="32" t="s">
        <v>34</v>
      </c>
      <c r="C24" s="35">
        <f t="shared" si="0"/>
        <v>35551.098</v>
      </c>
      <c r="D24" s="33">
        <f t="shared" si="1"/>
        <v>11802.846</v>
      </c>
      <c r="E24" s="33">
        <f t="shared" si="2"/>
        <v>23748.252</v>
      </c>
      <c r="F24" s="33">
        <f t="shared" si="3"/>
        <v>660</v>
      </c>
      <c r="G24" s="35">
        <v>80</v>
      </c>
      <c r="H24" s="36">
        <v>5</v>
      </c>
      <c r="I24" s="35">
        <f t="shared" si="4"/>
        <v>4309.224</v>
      </c>
      <c r="J24" s="35">
        <v>580</v>
      </c>
      <c r="K24" s="45">
        <v>2</v>
      </c>
      <c r="L24" s="33">
        <f t="shared" si="5"/>
        <v>31241.874</v>
      </c>
      <c r="M24" s="33"/>
      <c r="N24" s="32"/>
      <c r="O24" s="33"/>
      <c r="P24" s="33"/>
      <c r="Q24" s="32"/>
      <c r="R24" s="33"/>
      <c r="S24" s="33"/>
      <c r="T24" s="32"/>
      <c r="U24" s="33"/>
    </row>
    <row r="25" s="1" customFormat="1" ht="33" customHeight="1" spans="1:21">
      <c r="A25" s="32">
        <v>18</v>
      </c>
      <c r="B25" s="32" t="s">
        <v>35</v>
      </c>
      <c r="C25" s="33">
        <f t="shared" si="0"/>
        <v>38961.310143</v>
      </c>
      <c r="D25" s="33">
        <f t="shared" si="1"/>
        <v>12935.025061</v>
      </c>
      <c r="E25" s="33">
        <f t="shared" si="2"/>
        <v>26026.285082</v>
      </c>
      <c r="F25" s="33">
        <f t="shared" si="3"/>
        <v>723.31</v>
      </c>
      <c r="G25" s="33">
        <v>583.31</v>
      </c>
      <c r="H25" s="34">
        <v>35</v>
      </c>
      <c r="I25" s="33">
        <f t="shared" si="4"/>
        <v>31420.168143</v>
      </c>
      <c r="J25" s="33">
        <v>140</v>
      </c>
      <c r="K25" s="32">
        <v>1</v>
      </c>
      <c r="L25" s="33">
        <f t="shared" si="5"/>
        <v>7541.142</v>
      </c>
      <c r="M25" s="33"/>
      <c r="N25" s="32"/>
      <c r="O25" s="33"/>
      <c r="P25" s="33"/>
      <c r="Q25" s="32"/>
      <c r="R25" s="33"/>
      <c r="S25" s="33"/>
      <c r="T25" s="32"/>
      <c r="U25" s="33"/>
    </row>
    <row r="26" s="1" customFormat="1" ht="33" customHeight="1" spans="1:21">
      <c r="A26" s="32">
        <v>19</v>
      </c>
      <c r="B26" s="32" t="s">
        <v>36</v>
      </c>
      <c r="C26" s="33">
        <f t="shared" si="0"/>
        <v>100189.458</v>
      </c>
      <c r="D26" s="33">
        <f t="shared" si="1"/>
        <v>33262.566</v>
      </c>
      <c r="E26" s="33">
        <f t="shared" si="2"/>
        <v>66926.892</v>
      </c>
      <c r="F26" s="33">
        <f t="shared" si="3"/>
        <v>1860</v>
      </c>
      <c r="G26" s="33">
        <v>10</v>
      </c>
      <c r="H26" s="34">
        <v>1</v>
      </c>
      <c r="I26" s="33">
        <f t="shared" si="4"/>
        <v>538.653</v>
      </c>
      <c r="J26" s="33">
        <v>1850</v>
      </c>
      <c r="K26" s="32">
        <v>8</v>
      </c>
      <c r="L26" s="33">
        <f t="shared" si="5"/>
        <v>99650.805</v>
      </c>
      <c r="M26" s="33"/>
      <c r="N26" s="32"/>
      <c r="O26" s="33"/>
      <c r="P26" s="33"/>
      <c r="Q26" s="32"/>
      <c r="R26" s="33"/>
      <c r="S26" s="33"/>
      <c r="T26" s="32"/>
      <c r="U26" s="33"/>
    </row>
    <row r="27" s="1" customFormat="1" ht="33" customHeight="1" spans="1:21">
      <c r="A27" s="32">
        <v>20</v>
      </c>
      <c r="B27" s="32" t="s">
        <v>37</v>
      </c>
      <c r="C27" s="33">
        <f t="shared" si="0"/>
        <v>67358.55765</v>
      </c>
      <c r="D27" s="33">
        <f t="shared" si="1"/>
        <v>22362.81655</v>
      </c>
      <c r="E27" s="33">
        <f t="shared" si="2"/>
        <v>44995.7411</v>
      </c>
      <c r="F27" s="33">
        <f t="shared" si="3"/>
        <v>1250.5</v>
      </c>
      <c r="G27" s="33">
        <v>280.5</v>
      </c>
      <c r="H27" s="34">
        <v>16</v>
      </c>
      <c r="I27" s="33">
        <f t="shared" si="4"/>
        <v>15109.21665</v>
      </c>
      <c r="J27" s="33">
        <v>720</v>
      </c>
      <c r="K27" s="32">
        <v>4</v>
      </c>
      <c r="L27" s="33">
        <f t="shared" si="5"/>
        <v>38783.016</v>
      </c>
      <c r="M27" s="33"/>
      <c r="N27" s="32"/>
      <c r="O27" s="33"/>
      <c r="P27" s="33">
        <v>250</v>
      </c>
      <c r="Q27" s="32">
        <v>1</v>
      </c>
      <c r="R27" s="33">
        <f>P27*53.8653</f>
        <v>13466.325</v>
      </c>
      <c r="S27" s="33"/>
      <c r="T27" s="32"/>
      <c r="U27" s="33"/>
    </row>
    <row r="28" s="1" customFormat="1" ht="33" customHeight="1" spans="1:21">
      <c r="A28" s="32">
        <v>21</v>
      </c>
      <c r="B28" s="32" t="s">
        <v>38</v>
      </c>
      <c r="C28" s="33">
        <f t="shared" si="0"/>
        <v>207615.180402</v>
      </c>
      <c r="D28" s="33">
        <f t="shared" si="1"/>
        <v>68927.547654</v>
      </c>
      <c r="E28" s="33">
        <f t="shared" si="2"/>
        <v>138687.632748</v>
      </c>
      <c r="F28" s="33">
        <f t="shared" si="3"/>
        <v>3854.34</v>
      </c>
      <c r="G28" s="33">
        <v>3132.82</v>
      </c>
      <c r="H28" s="37">
        <v>118</v>
      </c>
      <c r="I28" s="33">
        <f t="shared" si="4"/>
        <v>168750.289146</v>
      </c>
      <c r="J28" s="33">
        <v>721.52</v>
      </c>
      <c r="K28" s="32">
        <v>4</v>
      </c>
      <c r="L28" s="33">
        <f t="shared" si="5"/>
        <v>38864.891256</v>
      </c>
      <c r="M28" s="33"/>
      <c r="N28" s="32"/>
      <c r="O28" s="33"/>
      <c r="P28" s="33"/>
      <c r="Q28" s="32"/>
      <c r="R28" s="33"/>
      <c r="S28" s="33"/>
      <c r="T28" s="32"/>
      <c r="U28" s="33"/>
    </row>
    <row r="29" s="1" customFormat="1" ht="33" customHeight="1" spans="1:21">
      <c r="A29" s="32">
        <v>22</v>
      </c>
      <c r="B29" s="32" t="s">
        <v>39</v>
      </c>
      <c r="C29" s="33">
        <f t="shared" si="0"/>
        <v>35551.098</v>
      </c>
      <c r="D29" s="33">
        <f t="shared" si="1"/>
        <v>11802.846</v>
      </c>
      <c r="E29" s="33">
        <f t="shared" si="2"/>
        <v>23748.252</v>
      </c>
      <c r="F29" s="33">
        <f t="shared" si="3"/>
        <v>660</v>
      </c>
      <c r="G29" s="33">
        <v>100</v>
      </c>
      <c r="H29" s="34">
        <v>2</v>
      </c>
      <c r="I29" s="33">
        <f t="shared" si="4"/>
        <v>5386.53</v>
      </c>
      <c r="J29" s="33">
        <v>560</v>
      </c>
      <c r="K29" s="32">
        <v>3</v>
      </c>
      <c r="L29" s="33">
        <f t="shared" si="5"/>
        <v>30164.568</v>
      </c>
      <c r="M29" s="33"/>
      <c r="N29" s="32"/>
      <c r="O29" s="33"/>
      <c r="P29" s="33"/>
      <c r="Q29" s="32"/>
      <c r="R29" s="33"/>
      <c r="S29" s="33"/>
      <c r="T29" s="32"/>
      <c r="U29" s="33"/>
    </row>
    <row r="30" s="1" customFormat="1" ht="33" customHeight="1" spans="1:21">
      <c r="A30" s="32">
        <v>23</v>
      </c>
      <c r="B30" s="32" t="s">
        <v>40</v>
      </c>
      <c r="C30" s="33">
        <f t="shared" si="0"/>
        <v>10169.76864</v>
      </c>
      <c r="D30" s="33">
        <f t="shared" si="1"/>
        <v>3376.32928</v>
      </c>
      <c r="E30" s="33">
        <f t="shared" si="2"/>
        <v>6793.43936</v>
      </c>
      <c r="F30" s="33">
        <f t="shared" si="3"/>
        <v>188.8</v>
      </c>
      <c r="G30" s="33">
        <v>188.8</v>
      </c>
      <c r="H30" s="34">
        <v>4</v>
      </c>
      <c r="I30" s="33">
        <f t="shared" si="4"/>
        <v>10169.76864</v>
      </c>
      <c r="J30" s="33"/>
      <c r="K30" s="32"/>
      <c r="L30" s="33"/>
      <c r="M30" s="33"/>
      <c r="N30" s="32"/>
      <c r="O30" s="33"/>
      <c r="P30" s="33"/>
      <c r="Q30" s="32"/>
      <c r="R30" s="33"/>
      <c r="S30" s="33"/>
      <c r="T30" s="32"/>
      <c r="U30" s="33"/>
    </row>
    <row r="31" s="1" customFormat="1" ht="33" customHeight="1" spans="1:21">
      <c r="A31" s="32">
        <v>24</v>
      </c>
      <c r="B31" s="32" t="s">
        <v>41</v>
      </c>
      <c r="C31" s="33">
        <f t="shared" si="0"/>
        <v>85107.174</v>
      </c>
      <c r="D31" s="33">
        <f t="shared" si="1"/>
        <v>28255.298</v>
      </c>
      <c r="E31" s="33">
        <f t="shared" si="2"/>
        <v>56851.876</v>
      </c>
      <c r="F31" s="33">
        <f t="shared" si="3"/>
        <v>1580</v>
      </c>
      <c r="G31" s="33"/>
      <c r="H31" s="34"/>
      <c r="I31" s="33"/>
      <c r="J31" s="33">
        <v>1580</v>
      </c>
      <c r="K31" s="32">
        <v>2</v>
      </c>
      <c r="L31" s="33">
        <f t="shared" si="5"/>
        <v>85107.174</v>
      </c>
      <c r="M31" s="33"/>
      <c r="N31" s="32"/>
      <c r="O31" s="33"/>
      <c r="P31" s="33"/>
      <c r="Q31" s="32"/>
      <c r="R31" s="33"/>
      <c r="S31" s="33"/>
      <c r="T31" s="32"/>
      <c r="U31" s="33"/>
    </row>
    <row r="32" s="1" customFormat="1" ht="33" customHeight="1" spans="1:21">
      <c r="A32" s="32">
        <v>25</v>
      </c>
      <c r="B32" s="32" t="s">
        <v>42</v>
      </c>
      <c r="C32" s="33">
        <f t="shared" si="0"/>
        <v>29194.9926</v>
      </c>
      <c r="D32" s="33">
        <f t="shared" si="1"/>
        <v>9692.6402</v>
      </c>
      <c r="E32" s="33">
        <f t="shared" si="2"/>
        <v>19502.3524</v>
      </c>
      <c r="F32" s="33">
        <f t="shared" si="3"/>
        <v>542</v>
      </c>
      <c r="G32" s="33"/>
      <c r="H32" s="34"/>
      <c r="I32" s="33"/>
      <c r="J32" s="33">
        <v>542</v>
      </c>
      <c r="K32" s="32">
        <v>1</v>
      </c>
      <c r="L32" s="33">
        <f t="shared" si="5"/>
        <v>29194.9926</v>
      </c>
      <c r="M32" s="33"/>
      <c r="N32" s="32"/>
      <c r="O32" s="33"/>
      <c r="P32" s="33"/>
      <c r="Q32" s="32"/>
      <c r="R32" s="33"/>
      <c r="S32" s="33"/>
      <c r="T32" s="32"/>
      <c r="U32" s="33"/>
    </row>
    <row r="33" s="1" customFormat="1" ht="33" customHeight="1" spans="1:21">
      <c r="A33" s="32">
        <v>26</v>
      </c>
      <c r="B33" s="32" t="s">
        <v>43</v>
      </c>
      <c r="C33" s="33">
        <f t="shared" si="0"/>
        <v>61945.095</v>
      </c>
      <c r="D33" s="33">
        <f t="shared" si="1"/>
        <v>20565.565</v>
      </c>
      <c r="E33" s="33">
        <f t="shared" si="2"/>
        <v>41379.53</v>
      </c>
      <c r="F33" s="33">
        <f t="shared" si="3"/>
        <v>1150</v>
      </c>
      <c r="G33" s="33"/>
      <c r="H33" s="34"/>
      <c r="I33" s="33"/>
      <c r="J33" s="33">
        <v>1150</v>
      </c>
      <c r="K33" s="32">
        <v>2</v>
      </c>
      <c r="L33" s="33">
        <f t="shared" si="5"/>
        <v>61945.095</v>
      </c>
      <c r="M33" s="33"/>
      <c r="N33" s="32"/>
      <c r="O33" s="33"/>
      <c r="P33" s="33"/>
      <c r="Q33" s="32"/>
      <c r="R33" s="33"/>
      <c r="S33" s="33"/>
      <c r="T33" s="32"/>
      <c r="U33" s="33"/>
    </row>
    <row r="34" s="1" customFormat="1" ht="33" customHeight="1" spans="1:21">
      <c r="A34" s="38" t="s">
        <v>44</v>
      </c>
      <c r="B34" s="39"/>
      <c r="C34" s="33">
        <f t="shared" ref="C34:K34" si="6">SUM(C8:C33)</f>
        <v>1406740.249617</v>
      </c>
      <c r="D34" s="33">
        <f t="shared" si="6"/>
        <v>467033.072459</v>
      </c>
      <c r="E34" s="33">
        <f t="shared" si="6"/>
        <v>939707.177158</v>
      </c>
      <c r="F34" s="33">
        <f t="shared" si="6"/>
        <v>26115.89</v>
      </c>
      <c r="G34" s="33">
        <f t="shared" si="6"/>
        <v>11377.15</v>
      </c>
      <c r="H34" s="34">
        <f t="shared" si="6"/>
        <v>684</v>
      </c>
      <c r="I34" s="33">
        <f t="shared" si="6"/>
        <v>612833.597895</v>
      </c>
      <c r="J34" s="33">
        <f t="shared" si="6"/>
        <v>13147.74</v>
      </c>
      <c r="K34" s="32">
        <f t="shared" si="6"/>
        <v>51</v>
      </c>
      <c r="L34" s="33">
        <f t="shared" ref="L34:U34" si="7">SUM(L8:L33)</f>
        <v>708206.959422</v>
      </c>
      <c r="M34" s="32"/>
      <c r="N34" s="32"/>
      <c r="O34" s="32"/>
      <c r="P34" s="32">
        <f t="shared" si="7"/>
        <v>250</v>
      </c>
      <c r="Q34" s="32">
        <f t="shared" si="7"/>
        <v>1</v>
      </c>
      <c r="R34" s="33">
        <f t="shared" si="7"/>
        <v>13466.325</v>
      </c>
      <c r="S34" s="32">
        <f t="shared" si="7"/>
        <v>1341</v>
      </c>
      <c r="T34" s="32">
        <f t="shared" si="7"/>
        <v>1</v>
      </c>
      <c r="U34" s="33">
        <f t="shared" si="7"/>
        <v>72233.3673</v>
      </c>
    </row>
    <row r="35" ht="69" customHeight="1" spans="1:21">
      <c r="A35" s="7" t="s">
        <v>45</v>
      </c>
      <c r="B35" s="7"/>
      <c r="C35" s="40"/>
      <c r="D35" s="40"/>
      <c r="E35" s="40"/>
      <c r="F35" s="40"/>
      <c r="G35" s="40"/>
      <c r="H35" s="41"/>
      <c r="I35" s="40"/>
      <c r="J35" s="40"/>
      <c r="K35" s="7"/>
      <c r="L35" s="40"/>
      <c r="M35" s="40"/>
      <c r="N35" s="7"/>
      <c r="O35" s="40"/>
      <c r="P35" s="40"/>
      <c r="Q35" s="7"/>
      <c r="R35" s="40"/>
      <c r="S35" s="40"/>
      <c r="T35" s="7"/>
      <c r="U35" s="40"/>
    </row>
  </sheetData>
  <mergeCells count="14">
    <mergeCell ref="A1:B1"/>
    <mergeCell ref="A2:U2"/>
    <mergeCell ref="A3:U3"/>
    <mergeCell ref="A34:B34"/>
    <mergeCell ref="A35:U35"/>
    <mergeCell ref="A4:A7"/>
    <mergeCell ref="B4:B7"/>
    <mergeCell ref="F4:F7"/>
    <mergeCell ref="G4:I6"/>
    <mergeCell ref="J4:L6"/>
    <mergeCell ref="M4:O6"/>
    <mergeCell ref="P4:R6"/>
    <mergeCell ref="S4:U6"/>
    <mergeCell ref="C4:E6"/>
  </mergeCells>
  <printOptions horizontalCentered="1"/>
  <pageMargins left="0.236111111111111" right="0.196527777777778" top="0.550694444444444" bottom="0.354166666666667" header="0.298611111111111" footer="0.298611111111111"/>
  <pageSetup paperSize="9" scale="7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永保初心</cp:lastModifiedBy>
  <dcterms:created xsi:type="dcterms:W3CDTF">2006-09-16T00:00:00Z</dcterms:created>
  <dcterms:modified xsi:type="dcterms:W3CDTF">2023-06-02T01:11:09Z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4B362B3CB03E46FB978283C8053EDE69_12</vt:lpwstr>
  </property>
  <property fmtid="{D5CDD505-2E9C-101B-9397-08002B2CF9AE}" pid="3" name="KSOProductBuildVer">
    <vt:lpwstr>2052-11.1.0.11691</vt:lpwstr>
  </property>
  <property fmtid="{D5CDD505-2E9C-101B-9397-08002B2CF9AE}" pid="4" name="KSOReadingLayout">
    <vt:bool>true</vt:bool>
  </property>
</Properties>
</file>