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<sst xmlns="http://schemas.openxmlformats.org/spreadsheetml/2006/main" count="46" uniqueCount="35">
  <si>
    <t>附件2：</t>
  </si>
  <si>
    <t>2023年实际种粮农民一次性补贴发放汇总表</t>
  </si>
  <si>
    <t xml:space="preserve">   填报单位：三堡镇人民政府                                  填报时间：                                                                             单位：元、亩</t>
  </si>
  <si>
    <t>序号</t>
  </si>
  <si>
    <t>镇村</t>
  </si>
  <si>
    <t>资金汇总</t>
  </si>
  <si>
    <t>亩数汇总</t>
  </si>
  <si>
    <t>种粮农民</t>
  </si>
  <si>
    <t>流转、租赁土地的大户</t>
  </si>
  <si>
    <t>家庭农场</t>
  </si>
  <si>
    <t>合作社</t>
  </si>
  <si>
    <t>农业企业</t>
  </si>
  <si>
    <t>资金合计</t>
  </si>
  <si>
    <t>中央补贴 资金</t>
  </si>
  <si>
    <t>县级配套 资金</t>
  </si>
  <si>
    <t>补贴面积</t>
  </si>
  <si>
    <t>户数</t>
  </si>
  <si>
    <t>金额</t>
  </si>
  <si>
    <t>个数</t>
  </si>
  <si>
    <t>库  陀</t>
  </si>
  <si>
    <t>团  结</t>
  </si>
  <si>
    <t>展  庄</t>
  </si>
  <si>
    <t>全  营</t>
  </si>
  <si>
    <t>下二坝</t>
  </si>
  <si>
    <t>陈  庄</t>
  </si>
  <si>
    <t>下吾旗</t>
  </si>
  <si>
    <t>三 堡</t>
  </si>
  <si>
    <t>徐  寨</t>
  </si>
  <si>
    <t>任  官</t>
  </si>
  <si>
    <t>新  庄</t>
  </si>
  <si>
    <t>韩  庄</t>
  </si>
  <si>
    <t>宏  寺</t>
  </si>
  <si>
    <t>何家沟</t>
  </si>
  <si>
    <t>合计</t>
  </si>
  <si>
    <t xml:space="preserve">   镇党委书记签字：                          镇长签字：                     农业农村局审核：                    财政局审核：                        填报人：                      联系电话：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</si>
</sst>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0.00_);[Red]\(0.00\)"/>
  </numFmts>
  <fonts count="28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4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3" borderId="1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1" borderId="21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19" borderId="20" applyNumberFormat="0" applyAlignment="0" applyProtection="0">
      <alignment vertical="center"/>
    </xf>
    <xf numFmtId="0" fontId="22" fillId="19" borderId="17" applyNumberFormat="0" applyAlignment="0" applyProtection="0">
      <alignment vertical="center"/>
    </xf>
    <xf numFmtId="0" fontId="23" fillId="23" borderId="2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7" fillId="0" borderId="0"/>
    <xf numFmtId="0" fontId="6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9" fontId="26" fillId="0" borderId="0">
      <alignment horizontal="center" vertical="center" readingOrder="1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177" fontId="4" fillId="0" borderId="14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0" borderId="14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176" fontId="4" fillId="0" borderId="1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>
      <alignment vertical="center"/>
    </xf>
    <xf numFmtId="178" fontId="4" fillId="0" borderId="14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民乐县展庄村农户基本信息表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民乐县农户基本信息表（总表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24"/>
  <sheetViews>
    <sheetView tabSelected="1" topLeftCell="A13" workbookViewId="0">
      <selection activeCell="H33" sqref="H33"/>
    </sheetView>
  </sheetViews>
  <sheetFormatPr defaultColWidth="8.83333333333333" defaultRowHeight="13.5" customHeight="1"/>
  <cols>
    <col min="1" max="1" width="3.5" style="2" customWidth="1"/>
    <col min="2" max="2" width="7.375" style="2" customWidth="1"/>
    <col min="3" max="3" width="11.125" style="2" customWidth="1"/>
    <col min="4" max="4" width="10.125" style="2" customWidth="1"/>
    <col min="5" max="5" width="11.125" style="2" customWidth="1"/>
    <col min="6" max="6" width="9.25" style="2" customWidth="1"/>
    <col min="7" max="7" width="10.375"/>
    <col min="8" max="8" width="8" style="2" customWidth="1"/>
    <col min="9" max="9" width="12.125" style="2" customWidth="1"/>
    <col min="10" max="10" width="9.375"/>
    <col min="11" max="11" width="7.5" style="2" customWidth="1"/>
    <col min="12" max="12" width="11.5" style="2" customWidth="1"/>
    <col min="13" max="13" width="9.375"/>
    <col min="14" max="14" width="6.83333333333333" style="2" customWidth="1"/>
    <col min="15" max="15" width="9.75" style="2" customWidth="1"/>
    <col min="17" max="17" width="7" style="2" customWidth="1"/>
    <col min="18" max="18" width="9.25" style="2" customWidth="1"/>
    <col min="19" max="19" width="8" style="2" customWidth="1"/>
    <col min="20" max="20" width="7.83333333333333" style="2" customWidth="1"/>
    <col min="21" max="21" width="10.125" style="2" customWidth="1"/>
  </cols>
  <sheetData>
    <row r="1" customHeight="1" spans="1:4">
      <c r="A1" s="3" t="s">
        <v>0</v>
      </c>
      <c r="B1" s="3"/>
      <c r="C1" s="3"/>
      <c r="D1" s="3"/>
    </row>
    <row r="2" ht="30.2" customHeight="1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20.25" customHeight="1" spans="1:2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ht="22" customHeight="1" spans="1:22">
      <c r="A4" s="6" t="s">
        <v>3</v>
      </c>
      <c r="B4" s="6" t="s">
        <v>4</v>
      </c>
      <c r="C4" s="7" t="s">
        <v>5</v>
      </c>
      <c r="D4" s="8"/>
      <c r="E4" s="9"/>
      <c r="F4" s="10" t="s">
        <v>6</v>
      </c>
      <c r="G4" s="7" t="s">
        <v>7</v>
      </c>
      <c r="H4" s="8"/>
      <c r="I4" s="9"/>
      <c r="J4" s="7" t="s">
        <v>8</v>
      </c>
      <c r="K4" s="8"/>
      <c r="L4" s="9"/>
      <c r="M4" s="7" t="s">
        <v>9</v>
      </c>
      <c r="N4" s="8"/>
      <c r="O4" s="9"/>
      <c r="P4" s="7" t="s">
        <v>10</v>
      </c>
      <c r="Q4" s="8"/>
      <c r="R4" s="9"/>
      <c r="S4" s="7" t="s">
        <v>11</v>
      </c>
      <c r="T4" s="8"/>
      <c r="U4" s="9"/>
      <c r="V4" s="1"/>
    </row>
    <row r="5" customHeight="1" spans="1:22">
      <c r="A5" s="6"/>
      <c r="B5" s="6"/>
      <c r="C5" s="11"/>
      <c r="D5" s="12"/>
      <c r="E5" s="13"/>
      <c r="F5" s="14"/>
      <c r="G5" s="11"/>
      <c r="H5" s="12"/>
      <c r="I5" s="13"/>
      <c r="J5" s="11"/>
      <c r="K5" s="12"/>
      <c r="L5" s="13"/>
      <c r="M5" s="11"/>
      <c r="N5" s="12"/>
      <c r="O5" s="13"/>
      <c r="P5" s="11"/>
      <c r="Q5" s="12"/>
      <c r="R5" s="13"/>
      <c r="S5" s="11"/>
      <c r="T5" s="12"/>
      <c r="U5" s="13"/>
      <c r="V5" s="1"/>
    </row>
    <row r="6" ht="6" customHeight="1" spans="1:22">
      <c r="A6" s="6"/>
      <c r="B6" s="6"/>
      <c r="C6" s="15"/>
      <c r="D6" s="16"/>
      <c r="E6" s="17"/>
      <c r="F6" s="14"/>
      <c r="G6" s="15"/>
      <c r="H6" s="16"/>
      <c r="I6" s="17"/>
      <c r="J6" s="15"/>
      <c r="K6" s="16"/>
      <c r="L6" s="17"/>
      <c r="M6" s="15"/>
      <c r="N6" s="16"/>
      <c r="O6" s="17"/>
      <c r="P6" s="15"/>
      <c r="Q6" s="16"/>
      <c r="R6" s="17"/>
      <c r="S6" s="15"/>
      <c r="T6" s="16"/>
      <c r="U6" s="17"/>
      <c r="V6" s="1"/>
    </row>
    <row r="7" ht="36.25" customHeight="1" spans="1:22">
      <c r="A7" s="6"/>
      <c r="B7" s="6"/>
      <c r="C7" s="6" t="s">
        <v>12</v>
      </c>
      <c r="D7" s="6" t="s">
        <v>13</v>
      </c>
      <c r="E7" s="6" t="s">
        <v>14</v>
      </c>
      <c r="F7" s="18"/>
      <c r="G7" s="6" t="s">
        <v>15</v>
      </c>
      <c r="H7" s="6" t="s">
        <v>16</v>
      </c>
      <c r="I7" s="6" t="s">
        <v>17</v>
      </c>
      <c r="J7" s="6" t="s">
        <v>15</v>
      </c>
      <c r="K7" s="6" t="s">
        <v>16</v>
      </c>
      <c r="L7" s="6" t="s">
        <v>17</v>
      </c>
      <c r="M7" s="6" t="s">
        <v>15</v>
      </c>
      <c r="N7" s="6" t="s">
        <v>18</v>
      </c>
      <c r="O7" s="6" t="s">
        <v>17</v>
      </c>
      <c r="P7" s="6" t="s">
        <v>15</v>
      </c>
      <c r="Q7" s="6" t="s">
        <v>18</v>
      </c>
      <c r="R7" s="6" t="s">
        <v>17</v>
      </c>
      <c r="S7" s="6" t="s">
        <v>15</v>
      </c>
      <c r="T7" s="6" t="s">
        <v>18</v>
      </c>
      <c r="U7" s="6" t="s">
        <v>17</v>
      </c>
      <c r="V7" s="1"/>
    </row>
    <row r="8" ht="30" customHeight="1" spans="1:22">
      <c r="A8" s="19">
        <v>1</v>
      </c>
      <c r="B8" s="19" t="s">
        <v>19</v>
      </c>
      <c r="C8" s="20">
        <f>D8+E8</f>
        <v>100404.9192</v>
      </c>
      <c r="D8" s="20">
        <f>F8*17.8831</f>
        <v>33334.0984</v>
      </c>
      <c r="E8" s="20">
        <f>F8*35.9822</f>
        <v>67070.8208</v>
      </c>
      <c r="F8" s="21">
        <v>1864</v>
      </c>
      <c r="G8" s="21"/>
      <c r="H8" s="21"/>
      <c r="I8" s="21"/>
      <c r="J8" s="21">
        <v>1864</v>
      </c>
      <c r="K8" s="21">
        <v>2</v>
      </c>
      <c r="L8" s="20">
        <f>J8*53.8653</f>
        <v>100404.9192</v>
      </c>
      <c r="M8" s="21"/>
      <c r="N8" s="21"/>
      <c r="O8" s="21"/>
      <c r="P8" s="21"/>
      <c r="Q8" s="21"/>
      <c r="R8" s="21"/>
      <c r="S8" s="21"/>
      <c r="T8" s="21"/>
      <c r="U8" s="21"/>
      <c r="V8" s="1"/>
    </row>
    <row r="9" ht="30" customHeight="1" spans="1:22">
      <c r="A9" s="19">
        <v>2</v>
      </c>
      <c r="B9" s="19" t="s">
        <v>20</v>
      </c>
      <c r="C9" s="20">
        <f t="shared" ref="C9:C22" si="0">D9+E9</f>
        <v>22892.7525</v>
      </c>
      <c r="D9" s="20">
        <f t="shared" ref="D9:D21" si="1">F9*17.8831</f>
        <v>7600.3175</v>
      </c>
      <c r="E9" s="20">
        <f t="shared" ref="E9:E21" si="2">F9*35.9822</f>
        <v>15292.435</v>
      </c>
      <c r="F9" s="19">
        <v>425</v>
      </c>
      <c r="G9" s="19">
        <v>130</v>
      </c>
      <c r="H9" s="22">
        <v>8</v>
      </c>
      <c r="I9" s="26">
        <f>G9*53.8653</f>
        <v>7002.489</v>
      </c>
      <c r="J9" s="19">
        <v>295</v>
      </c>
      <c r="K9" s="19">
        <v>2</v>
      </c>
      <c r="L9" s="20">
        <f>J9*53.8653</f>
        <v>15890.2635</v>
      </c>
      <c r="M9" s="19"/>
      <c r="N9" s="19"/>
      <c r="O9" s="19"/>
      <c r="P9" s="19"/>
      <c r="Q9" s="19"/>
      <c r="R9" s="19"/>
      <c r="S9" s="19"/>
      <c r="T9" s="19"/>
      <c r="U9" s="19"/>
      <c r="V9" s="1"/>
    </row>
    <row r="10" ht="30" customHeight="1" spans="1:22">
      <c r="A10" s="19">
        <v>3</v>
      </c>
      <c r="B10" s="23" t="s">
        <v>21</v>
      </c>
      <c r="C10" s="20">
        <f t="shared" si="0"/>
        <v>81341.98953</v>
      </c>
      <c r="D10" s="20">
        <f t="shared" si="1"/>
        <v>27005.26931</v>
      </c>
      <c r="E10" s="20">
        <f t="shared" si="2"/>
        <v>54336.72022</v>
      </c>
      <c r="F10" s="19">
        <v>1510.1</v>
      </c>
      <c r="G10" s="19">
        <v>789.1</v>
      </c>
      <c r="H10" s="22">
        <v>39</v>
      </c>
      <c r="I10" s="26">
        <f t="shared" ref="I10:I22" si="3">G10*53.8653</f>
        <v>42505.10823</v>
      </c>
      <c r="J10" s="19">
        <v>721</v>
      </c>
      <c r="K10" s="19">
        <v>4</v>
      </c>
      <c r="L10" s="20">
        <f>J10*53.8653</f>
        <v>38836.8813</v>
      </c>
      <c r="M10" s="19"/>
      <c r="N10" s="19"/>
      <c r="O10" s="19"/>
      <c r="P10" s="19"/>
      <c r="Q10" s="19"/>
      <c r="R10" s="19"/>
      <c r="S10" s="19"/>
      <c r="T10" s="19"/>
      <c r="U10" s="19"/>
      <c r="V10" s="1"/>
    </row>
    <row r="11" ht="30" customHeight="1" spans="1:22">
      <c r="A11" s="19">
        <v>4</v>
      </c>
      <c r="B11" s="23" t="s">
        <v>22</v>
      </c>
      <c r="C11" s="20">
        <f t="shared" si="0"/>
        <v>189130.225401</v>
      </c>
      <c r="D11" s="20">
        <f t="shared" si="1"/>
        <v>62790.604227</v>
      </c>
      <c r="E11" s="20">
        <f t="shared" si="2"/>
        <v>126339.621174</v>
      </c>
      <c r="F11" s="24">
        <v>3511.17</v>
      </c>
      <c r="G11" s="24">
        <v>3278.47</v>
      </c>
      <c r="H11" s="25">
        <v>164</v>
      </c>
      <c r="I11" s="26">
        <f t="shared" si="3"/>
        <v>176595.770091</v>
      </c>
      <c r="J11" s="24">
        <v>232.7</v>
      </c>
      <c r="K11" s="24">
        <v>2</v>
      </c>
      <c r="L11" s="20">
        <f>J11*53.8653</f>
        <v>12534.45531</v>
      </c>
      <c r="M11" s="24"/>
      <c r="N11" s="24"/>
      <c r="O11" s="24"/>
      <c r="P11" s="24"/>
      <c r="Q11" s="24"/>
      <c r="R11" s="24"/>
      <c r="S11" s="24"/>
      <c r="T11" s="24"/>
      <c r="U11" s="24"/>
      <c r="V11" s="1"/>
    </row>
    <row r="12" ht="30" customHeight="1" spans="1:22">
      <c r="A12" s="19">
        <v>5</v>
      </c>
      <c r="B12" s="23" t="s">
        <v>23</v>
      </c>
      <c r="C12" s="20">
        <f t="shared" si="0"/>
        <v>54048.44202</v>
      </c>
      <c r="D12" s="20">
        <f t="shared" si="1"/>
        <v>17943.90254</v>
      </c>
      <c r="E12" s="20">
        <f t="shared" si="2"/>
        <v>36104.53948</v>
      </c>
      <c r="F12" s="24">
        <v>1003.4</v>
      </c>
      <c r="G12" s="24">
        <v>751.4</v>
      </c>
      <c r="H12" s="25">
        <v>61</v>
      </c>
      <c r="I12" s="26">
        <f t="shared" si="3"/>
        <v>40474.38642</v>
      </c>
      <c r="J12" s="24"/>
      <c r="K12" s="24"/>
      <c r="L12" s="20">
        <f t="shared" ref="L12:L21" si="4">J12*53.8653</f>
        <v>0</v>
      </c>
      <c r="M12" s="24"/>
      <c r="N12" s="24"/>
      <c r="O12" s="24"/>
      <c r="P12" s="24"/>
      <c r="Q12" s="24"/>
      <c r="R12" s="40"/>
      <c r="S12" s="24">
        <v>252</v>
      </c>
      <c r="T12" s="24">
        <v>1</v>
      </c>
      <c r="U12" s="40">
        <f>S12*53.8653</f>
        <v>13574.0556</v>
      </c>
      <c r="V12" s="1"/>
    </row>
    <row r="13" ht="30" customHeight="1" spans="1:22">
      <c r="A13" s="19">
        <v>6</v>
      </c>
      <c r="B13" s="23" t="s">
        <v>24</v>
      </c>
      <c r="C13" s="20">
        <f t="shared" si="0"/>
        <v>194292.1371</v>
      </c>
      <c r="D13" s="20">
        <f t="shared" si="1"/>
        <v>64504.3417</v>
      </c>
      <c r="E13" s="20">
        <f t="shared" si="2"/>
        <v>129787.7954</v>
      </c>
      <c r="F13" s="19">
        <v>3607</v>
      </c>
      <c r="G13" s="19">
        <v>3607</v>
      </c>
      <c r="H13" s="22">
        <v>136</v>
      </c>
      <c r="I13" s="26">
        <f t="shared" si="3"/>
        <v>194292.1371</v>
      </c>
      <c r="J13" s="19"/>
      <c r="K13" s="19"/>
      <c r="L13" s="20">
        <f t="shared" si="4"/>
        <v>0</v>
      </c>
      <c r="M13" s="19"/>
      <c r="N13" s="19"/>
      <c r="O13" s="19"/>
      <c r="P13" s="19"/>
      <c r="Q13" s="19"/>
      <c r="R13" s="19"/>
      <c r="S13" s="19"/>
      <c r="T13" s="19"/>
      <c r="U13" s="19"/>
      <c r="V13" s="1"/>
    </row>
    <row r="14" ht="30" customHeight="1" spans="1:22">
      <c r="A14" s="19">
        <v>7</v>
      </c>
      <c r="B14" s="23" t="s">
        <v>25</v>
      </c>
      <c r="C14" s="20">
        <f t="shared" si="0"/>
        <v>284139.4575</v>
      </c>
      <c r="D14" s="20">
        <f t="shared" si="1"/>
        <v>94333.3525</v>
      </c>
      <c r="E14" s="20">
        <f t="shared" si="2"/>
        <v>189806.105</v>
      </c>
      <c r="F14" s="19">
        <v>5275</v>
      </c>
      <c r="G14" s="19">
        <v>4696.7</v>
      </c>
      <c r="H14" s="22">
        <v>138</v>
      </c>
      <c r="I14" s="26">
        <f t="shared" si="3"/>
        <v>252989.15451</v>
      </c>
      <c r="J14" s="19">
        <v>578.3</v>
      </c>
      <c r="K14" s="19">
        <v>3</v>
      </c>
      <c r="L14" s="20">
        <f t="shared" si="4"/>
        <v>31150.30299</v>
      </c>
      <c r="M14" s="19"/>
      <c r="N14" s="19"/>
      <c r="O14" s="19"/>
      <c r="P14" s="19"/>
      <c r="Q14" s="19"/>
      <c r="R14" s="19"/>
      <c r="S14" s="19"/>
      <c r="T14" s="19"/>
      <c r="U14" s="19"/>
      <c r="V14" s="1"/>
    </row>
    <row r="15" ht="30" customHeight="1" spans="1:22">
      <c r="A15" s="19">
        <v>8</v>
      </c>
      <c r="B15" s="23" t="s">
        <v>26</v>
      </c>
      <c r="C15" s="20">
        <f t="shared" si="0"/>
        <v>208728.0375</v>
      </c>
      <c r="D15" s="20">
        <f t="shared" si="1"/>
        <v>69297.0125</v>
      </c>
      <c r="E15" s="20">
        <f t="shared" si="2"/>
        <v>139431.025</v>
      </c>
      <c r="F15" s="19">
        <f>G15+J15+M15</f>
        <v>3875</v>
      </c>
      <c r="G15" s="19">
        <v>990</v>
      </c>
      <c r="H15" s="22">
        <v>49</v>
      </c>
      <c r="I15" s="26">
        <f t="shared" si="3"/>
        <v>53326.647</v>
      </c>
      <c r="J15" s="19">
        <v>1505</v>
      </c>
      <c r="K15" s="19">
        <v>5</v>
      </c>
      <c r="L15" s="20">
        <f t="shared" si="4"/>
        <v>81067.2765</v>
      </c>
      <c r="M15" s="19">
        <v>1380</v>
      </c>
      <c r="N15" s="19">
        <v>1</v>
      </c>
      <c r="O15" s="26">
        <f>M15*53.8653</f>
        <v>74334.114</v>
      </c>
      <c r="P15" s="19"/>
      <c r="Q15" s="19"/>
      <c r="R15" s="19"/>
      <c r="S15" s="19"/>
      <c r="T15" s="19"/>
      <c r="U15" s="19"/>
      <c r="V15" s="1"/>
    </row>
    <row r="16" ht="30" customHeight="1" spans="1:22">
      <c r="A16" s="19">
        <v>9</v>
      </c>
      <c r="B16" s="23" t="s">
        <v>27</v>
      </c>
      <c r="C16" s="20">
        <f t="shared" si="0"/>
        <v>92917.6425</v>
      </c>
      <c r="D16" s="20">
        <f t="shared" si="1"/>
        <v>30848.3475</v>
      </c>
      <c r="E16" s="20">
        <f t="shared" si="2"/>
        <v>62069.295</v>
      </c>
      <c r="F16" s="19">
        <v>1725</v>
      </c>
      <c r="G16" s="19">
        <v>1615</v>
      </c>
      <c r="H16" s="22">
        <v>83</v>
      </c>
      <c r="I16" s="26">
        <f t="shared" si="3"/>
        <v>86992.4595</v>
      </c>
      <c r="J16" s="19">
        <v>110</v>
      </c>
      <c r="K16" s="19">
        <v>1</v>
      </c>
      <c r="L16" s="20">
        <f t="shared" si="4"/>
        <v>5925.183</v>
      </c>
      <c r="M16" s="19"/>
      <c r="N16" s="19"/>
      <c r="O16" s="19"/>
      <c r="P16" s="19"/>
      <c r="Q16" s="19"/>
      <c r="R16" s="19"/>
      <c r="S16" s="19"/>
      <c r="T16" s="19"/>
      <c r="U16" s="19"/>
      <c r="V16" s="1"/>
    </row>
    <row r="17" s="1" customFormat="1" ht="30" customHeight="1" spans="1:21">
      <c r="A17" s="19">
        <v>10</v>
      </c>
      <c r="B17" s="23" t="s">
        <v>28</v>
      </c>
      <c r="C17" s="20">
        <f t="shared" si="0"/>
        <v>119580.966</v>
      </c>
      <c r="D17" s="20">
        <f t="shared" si="1"/>
        <v>39700.482</v>
      </c>
      <c r="E17" s="20">
        <f t="shared" si="2"/>
        <v>79880.484</v>
      </c>
      <c r="F17" s="19">
        <v>2220</v>
      </c>
      <c r="G17" s="19">
        <v>2110</v>
      </c>
      <c r="H17" s="22">
        <v>119</v>
      </c>
      <c r="I17" s="26">
        <f t="shared" si="3"/>
        <v>113655.783</v>
      </c>
      <c r="J17" s="19">
        <v>110</v>
      </c>
      <c r="K17" s="19">
        <v>1</v>
      </c>
      <c r="L17" s="20">
        <f t="shared" si="4"/>
        <v>5925.183</v>
      </c>
      <c r="M17" s="19"/>
      <c r="N17" s="19"/>
      <c r="O17" s="19"/>
      <c r="P17" s="19"/>
      <c r="Q17" s="19"/>
      <c r="R17" s="19"/>
      <c r="S17" s="19"/>
      <c r="T17" s="19"/>
      <c r="U17" s="19"/>
    </row>
    <row r="18" ht="30" customHeight="1" spans="1:22">
      <c r="A18" s="19">
        <v>11</v>
      </c>
      <c r="B18" s="23" t="s">
        <v>29</v>
      </c>
      <c r="C18" s="20">
        <f t="shared" si="0"/>
        <v>88069.7655</v>
      </c>
      <c r="D18" s="20">
        <f t="shared" si="1"/>
        <v>29238.8685</v>
      </c>
      <c r="E18" s="20">
        <f t="shared" si="2"/>
        <v>58830.897</v>
      </c>
      <c r="F18" s="26">
        <v>1635</v>
      </c>
      <c r="G18" s="26">
        <v>1463.57</v>
      </c>
      <c r="H18" s="22">
        <v>128</v>
      </c>
      <c r="I18" s="26">
        <f t="shared" si="3"/>
        <v>78835.637121</v>
      </c>
      <c r="J18" s="37">
        <v>171.43</v>
      </c>
      <c r="K18" s="38">
        <v>1</v>
      </c>
      <c r="L18" s="20">
        <f t="shared" si="4"/>
        <v>9234.128379</v>
      </c>
      <c r="M18" s="26"/>
      <c r="N18" s="26"/>
      <c r="O18" s="26"/>
      <c r="P18" s="26"/>
      <c r="Q18" s="26"/>
      <c r="R18" s="26"/>
      <c r="S18" s="26"/>
      <c r="T18" s="26"/>
      <c r="U18" s="26"/>
      <c r="V18" s="1"/>
    </row>
    <row r="19" ht="30" customHeight="1" spans="1:22">
      <c r="A19" s="19">
        <v>12</v>
      </c>
      <c r="B19" s="23" t="s">
        <v>30</v>
      </c>
      <c r="C19" s="20">
        <f t="shared" si="0"/>
        <v>480548.50089</v>
      </c>
      <c r="D19" s="20">
        <f t="shared" si="1"/>
        <v>159540.50003</v>
      </c>
      <c r="E19" s="20">
        <f t="shared" si="2"/>
        <v>321008.00086</v>
      </c>
      <c r="F19" s="19">
        <v>8921.3</v>
      </c>
      <c r="G19" s="19">
        <v>5330.9</v>
      </c>
      <c r="H19" s="22">
        <v>254</v>
      </c>
      <c r="I19" s="26">
        <f t="shared" si="3"/>
        <v>287150.52777</v>
      </c>
      <c r="J19" s="19">
        <v>2247.4</v>
      </c>
      <c r="K19" s="19">
        <v>4</v>
      </c>
      <c r="L19" s="20">
        <f t="shared" si="4"/>
        <v>121056.87522</v>
      </c>
      <c r="M19" s="19"/>
      <c r="N19" s="19"/>
      <c r="O19" s="19"/>
      <c r="P19" s="19">
        <v>1343</v>
      </c>
      <c r="Q19" s="19">
        <v>2</v>
      </c>
      <c r="R19" s="26">
        <f>P19*53.8653</f>
        <v>72341.0979</v>
      </c>
      <c r="S19" s="19"/>
      <c r="T19" s="19"/>
      <c r="U19" s="19"/>
      <c r="V19" s="1"/>
    </row>
    <row r="20" s="1" customFormat="1" ht="30" customHeight="1" spans="1:21">
      <c r="A20" s="19">
        <v>13</v>
      </c>
      <c r="B20" s="23" t="s">
        <v>31</v>
      </c>
      <c r="C20" s="20">
        <f t="shared" si="0"/>
        <v>53003.4552</v>
      </c>
      <c r="D20" s="20">
        <f t="shared" si="1"/>
        <v>17596.9704</v>
      </c>
      <c r="E20" s="20">
        <f t="shared" si="2"/>
        <v>35406.4848</v>
      </c>
      <c r="F20" s="27">
        <f>G20+J20</f>
        <v>984</v>
      </c>
      <c r="G20" s="27">
        <v>487</v>
      </c>
      <c r="H20" s="25">
        <v>50</v>
      </c>
      <c r="I20" s="26">
        <f t="shared" si="3"/>
        <v>26232.4011</v>
      </c>
      <c r="J20" s="27">
        <v>497</v>
      </c>
      <c r="K20" s="25">
        <v>3</v>
      </c>
      <c r="L20" s="20">
        <f t="shared" si="4"/>
        <v>26771.0541</v>
      </c>
      <c r="M20" s="27"/>
      <c r="N20" s="27"/>
      <c r="O20" s="27"/>
      <c r="P20" s="27"/>
      <c r="Q20" s="27"/>
      <c r="R20" s="27"/>
      <c r="S20" s="27"/>
      <c r="T20" s="27"/>
      <c r="U20" s="27"/>
    </row>
    <row r="21" ht="30" customHeight="1" spans="1:22">
      <c r="A21" s="19">
        <v>14</v>
      </c>
      <c r="B21" s="19" t="s">
        <v>32</v>
      </c>
      <c r="C21" s="20">
        <f t="shared" si="0"/>
        <v>87638.8431</v>
      </c>
      <c r="D21" s="20">
        <f t="shared" si="1"/>
        <v>29095.8037</v>
      </c>
      <c r="E21" s="20">
        <f t="shared" si="2"/>
        <v>58543.0394</v>
      </c>
      <c r="F21" s="28">
        <v>1627</v>
      </c>
      <c r="G21" s="28">
        <v>1151</v>
      </c>
      <c r="H21" s="29">
        <v>127</v>
      </c>
      <c r="I21" s="26">
        <f t="shared" si="3"/>
        <v>61998.9603</v>
      </c>
      <c r="J21" s="28">
        <v>356</v>
      </c>
      <c r="K21" s="28">
        <v>2</v>
      </c>
      <c r="L21" s="20">
        <f t="shared" si="4"/>
        <v>19176.0468</v>
      </c>
      <c r="M21" s="28">
        <v>120</v>
      </c>
      <c r="N21" s="28">
        <v>1</v>
      </c>
      <c r="O21" s="28">
        <f>M21*53.8653</f>
        <v>6463.836</v>
      </c>
      <c r="P21" s="28"/>
      <c r="Q21" s="28"/>
      <c r="R21" s="28"/>
      <c r="S21" s="28"/>
      <c r="T21" s="28"/>
      <c r="U21" s="28"/>
      <c r="V21" s="1"/>
    </row>
    <row r="22" ht="30" customHeight="1" spans="1:22">
      <c r="A22" s="30" t="s">
        <v>33</v>
      </c>
      <c r="B22" s="31"/>
      <c r="C22" s="32">
        <f>I22+L22+O22+R22+U22</f>
        <v>2056737.133941</v>
      </c>
      <c r="D22" s="33">
        <f>SUM(D8:D21)</f>
        <v>682829.870807</v>
      </c>
      <c r="E22" s="33">
        <f>SUM(E8:E21)</f>
        <v>1373907.263134</v>
      </c>
      <c r="F22" s="33">
        <f>G22+J22+M22+P22+S22</f>
        <v>38182.97</v>
      </c>
      <c r="G22" s="33">
        <f>SUM(G9:G21)</f>
        <v>26400.14</v>
      </c>
      <c r="H22" s="29">
        <f>SUM(H9:H21)</f>
        <v>1356</v>
      </c>
      <c r="I22" s="26">
        <f>SUM(I9:I21)</f>
        <v>1422051.461142</v>
      </c>
      <c r="J22" s="33">
        <f>SUM(J8:J21)</f>
        <v>8687.83</v>
      </c>
      <c r="K22" s="29">
        <v>30</v>
      </c>
      <c r="L22" s="33">
        <f>SUM(L8:L21)</f>
        <v>467972.569299</v>
      </c>
      <c r="M22" s="33">
        <f>SUM(M8:M21)</f>
        <v>1500</v>
      </c>
      <c r="N22" s="29">
        <v>2</v>
      </c>
      <c r="O22" s="33">
        <f>SUM(O8:O21)</f>
        <v>80797.95</v>
      </c>
      <c r="P22" s="19">
        <v>1343</v>
      </c>
      <c r="Q22" s="19">
        <v>2</v>
      </c>
      <c r="R22" s="33">
        <f>SUM(R8:R21)</f>
        <v>72341.0979</v>
      </c>
      <c r="S22" s="24">
        <v>252</v>
      </c>
      <c r="T22" s="24">
        <v>1</v>
      </c>
      <c r="U22" s="33">
        <f>SUM(U8:U21)</f>
        <v>13574.0556</v>
      </c>
      <c r="V22" s="1"/>
    </row>
    <row r="23" ht="54" customHeight="1" spans="1:21">
      <c r="A23" s="34" t="s">
        <v>34</v>
      </c>
      <c r="B23" s="34"/>
      <c r="C23" s="35"/>
      <c r="D23" s="35"/>
      <c r="E23" s="35"/>
      <c r="F23" s="35"/>
      <c r="G23" s="35"/>
      <c r="H23" s="36"/>
      <c r="I23" s="35"/>
      <c r="J23" s="35"/>
      <c r="K23" s="34"/>
      <c r="L23" s="35"/>
      <c r="M23" s="35"/>
      <c r="N23" s="34"/>
      <c r="O23" s="35"/>
      <c r="P23" s="35"/>
      <c r="Q23" s="34"/>
      <c r="R23" s="35"/>
      <c r="S23" s="35"/>
      <c r="T23" s="34"/>
      <c r="U23" s="35"/>
    </row>
    <row r="24" customHeight="1" spans="15:15">
      <c r="O24" s="39"/>
    </row>
  </sheetData>
  <mergeCells count="14">
    <mergeCell ref="A1:B1"/>
    <mergeCell ref="A2:U2"/>
    <mergeCell ref="A3:U3"/>
    <mergeCell ref="A22:B22"/>
    <mergeCell ref="A23:U23"/>
    <mergeCell ref="A4:A7"/>
    <mergeCell ref="B4:B7"/>
    <mergeCell ref="F4:F7"/>
    <mergeCell ref="G4:I6"/>
    <mergeCell ref="J4:L6"/>
    <mergeCell ref="M4:O6"/>
    <mergeCell ref="P4:R6"/>
    <mergeCell ref="S4:U6"/>
    <mergeCell ref="C4:E6"/>
  </mergeCells>
  <pageMargins left="0.7" right="0.7" top="0.75" bottom="0.75" header="0.3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永保初心</cp:lastModifiedBy>
  <dcterms:created xsi:type="dcterms:W3CDTF">2006-09-16T00:00:00Z</dcterms:created>
  <dcterms:modified xsi:type="dcterms:W3CDTF">2023-06-02T01:08:16Z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5E923121EBF34119ADB4D33019872A04_12</vt:lpwstr>
  </property>
  <property fmtid="{D5CDD505-2E9C-101B-9397-08002B2CF9AE}" pid="3" name="KSOProductBuildVer">
    <vt:lpwstr>2052-11.1.0.11691</vt:lpwstr>
  </property>
</Properties>
</file>