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汇总表" sheetId="1" r:id="rId1"/>
  </sheets>
  <calcPr calcId="144525"/>
</workbook>
</file>

<file path=xl/sharedStrings.xml><?xml version="1.0" encoding="utf-8"?>
<sst xmlns="http://schemas.openxmlformats.org/spreadsheetml/2006/main" count="50" uniqueCount="39">
  <si>
    <t>附件2：</t>
  </si>
  <si>
    <t>南古镇2023年实际种粮农民一次性补贴发放汇总表</t>
  </si>
  <si>
    <t xml:space="preserve">   填报单位：（盖章）                                   填报时间：                                                                             单位：元、亩</t>
  </si>
  <si>
    <t>序号</t>
  </si>
  <si>
    <t>镇村</t>
  </si>
  <si>
    <t>资金汇总</t>
  </si>
  <si>
    <t>亩数汇总</t>
  </si>
  <si>
    <t>种粮农民</t>
  </si>
  <si>
    <t>流转、租赁土地的大户</t>
  </si>
  <si>
    <t>家庭农场</t>
  </si>
  <si>
    <t>合作社</t>
  </si>
  <si>
    <t>农业企业</t>
  </si>
  <si>
    <t>资金合计</t>
  </si>
  <si>
    <t>中央补贴 
资金</t>
  </si>
  <si>
    <t>县级配套 资金</t>
  </si>
  <si>
    <t>补贴面积</t>
  </si>
  <si>
    <t>户数</t>
  </si>
  <si>
    <t>金额</t>
  </si>
  <si>
    <t>个数</t>
  </si>
  <si>
    <t>东朱村</t>
  </si>
  <si>
    <t>彭刘村</t>
  </si>
  <si>
    <t>闫城村</t>
  </si>
  <si>
    <t>杨坊村</t>
  </si>
  <si>
    <t>岔家堡村</t>
  </si>
  <si>
    <t>城南村</t>
  </si>
  <si>
    <t>甘店村</t>
  </si>
  <si>
    <t>马蹄村</t>
  </si>
  <si>
    <t>王庄村</t>
  </si>
  <si>
    <t>克寨村</t>
  </si>
  <si>
    <t>毛城村</t>
  </si>
  <si>
    <t>周庄村</t>
  </si>
  <si>
    <t>城东村</t>
  </si>
  <si>
    <t>左卫营村</t>
  </si>
  <si>
    <t>柳谷村</t>
  </si>
  <si>
    <t>左卫寨村</t>
  </si>
  <si>
    <t>高郝村</t>
  </si>
  <si>
    <t>景会村</t>
  </si>
  <si>
    <t>合计</t>
  </si>
  <si>
    <t xml:space="preserve">   镇党委书记签字：                     镇长签字：                     农业农村局审核：                    财政局审核：                      填报人：                      联系电话：</t>
  </si>
</sst>
</file>

<file path=xl/styles.xml><?xml version="1.0" encoding="utf-8"?>
<styleSheet xmlns="http://schemas.openxmlformats.org/spreadsheetml/2006/main">
  <numFmts count="6">
    <numFmt numFmtId="176" formatCode="0.0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7" formatCode="0_ "/>
  </numFmts>
  <fonts count="30">
    <font>
      <sz val="12"/>
      <color theme="1"/>
      <name val="等线"/>
      <charset val="134"/>
      <scheme val="minor"/>
    </font>
    <font>
      <sz val="9"/>
      <color theme="1"/>
      <name val="等线"/>
      <charset val="134"/>
      <scheme val="minor"/>
    </font>
    <font>
      <sz val="10"/>
      <color theme="1"/>
      <name val="等线"/>
      <charset val="134"/>
      <scheme val="minor"/>
    </font>
    <font>
      <sz val="11"/>
      <color rgb="FF000000"/>
      <name val="宋体"/>
      <charset val="134"/>
    </font>
    <font>
      <b/>
      <sz val="20"/>
      <color rgb="FF000000"/>
      <name val="宋体"/>
      <charset val="134"/>
    </font>
    <font>
      <b/>
      <sz val="11"/>
      <color rgb="FF000000"/>
      <name val="宋体"/>
      <charset val="134"/>
    </font>
    <font>
      <sz val="10"/>
      <color rgb="FF000000"/>
      <name val="宋体"/>
      <charset val="134"/>
    </font>
    <font>
      <sz val="9"/>
      <color rgb="FF000000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u/>
      <sz val="11"/>
      <color rgb="FF800080"/>
      <name val="等线"/>
      <charset val="0"/>
      <scheme val="minor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u/>
      <sz val="10"/>
      <color theme="10"/>
      <name val="等线"/>
      <charset val="134"/>
      <scheme val="minor"/>
    </font>
    <font>
      <sz val="11"/>
      <color rgb="FF0061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5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3F3F3F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4" fillId="4" borderId="14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17" borderId="17" applyNumberFormat="0" applyFont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29" fillId="15" borderId="20" applyNumberFormat="0" applyAlignment="0" applyProtection="0">
      <alignment vertical="center"/>
    </xf>
    <xf numFmtId="0" fontId="23" fillId="15" borderId="14" applyNumberFormat="0" applyAlignment="0" applyProtection="0">
      <alignment vertical="center"/>
    </xf>
    <xf numFmtId="0" fontId="22" fillId="12" borderId="16" applyNumberFormat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</cellStyleXfs>
  <cellXfs count="5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176" fontId="2" fillId="0" borderId="0" xfId="0" applyNumberFormat="1" applyFont="1" applyAlignment="1">
      <alignment horizontal="center" vertical="center"/>
    </xf>
    <xf numFmtId="176" fontId="2" fillId="0" borderId="0" xfId="0" applyNumberFormat="1" applyFont="1" applyFill="1" applyAlignme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>
      <alignment vertical="center"/>
    </xf>
    <xf numFmtId="0" fontId="0" fillId="0" borderId="0" xfId="0" applyFill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6" fillId="0" borderId="1" xfId="0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 applyProtection="1">
      <alignment horizontal="center" vertical="center" wrapText="1"/>
    </xf>
    <xf numFmtId="0" fontId="6" fillId="0" borderId="3" xfId="0" applyFont="1" applyFill="1" applyBorder="1" applyAlignment="1" applyProtection="1">
      <alignment horizontal="center" vertical="center" wrapText="1"/>
    </xf>
    <xf numFmtId="0" fontId="6" fillId="0" borderId="4" xfId="0" applyFont="1" applyFill="1" applyBorder="1" applyAlignment="1" applyProtection="1">
      <alignment horizontal="center" vertical="center" wrapText="1"/>
    </xf>
    <xf numFmtId="0" fontId="6" fillId="0" borderId="5" xfId="0" applyFont="1" applyFill="1" applyBorder="1" applyAlignment="1" applyProtection="1">
      <alignment horizontal="center" vertical="center" wrapText="1"/>
    </xf>
    <xf numFmtId="0" fontId="6" fillId="0" borderId="6" xfId="0" applyFont="1" applyFill="1" applyBorder="1" applyAlignment="1" applyProtection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6" fillId="0" borderId="7" xfId="0" applyFont="1" applyFill="1" applyBorder="1" applyAlignment="1" applyProtection="1">
      <alignment horizontal="center" vertical="center" wrapText="1"/>
    </xf>
    <xf numFmtId="0" fontId="6" fillId="0" borderId="8" xfId="0" applyFont="1" applyFill="1" applyBorder="1" applyAlignment="1" applyProtection="1">
      <alignment horizontal="center" vertical="center" wrapText="1"/>
    </xf>
    <xf numFmtId="0" fontId="6" fillId="0" borderId="9" xfId="0" applyFont="1" applyFill="1" applyBorder="1" applyAlignment="1" applyProtection="1">
      <alignment horizontal="center" vertical="center" wrapText="1"/>
    </xf>
    <xf numFmtId="0" fontId="6" fillId="0" borderId="10" xfId="0" applyFont="1" applyFill="1" applyBorder="1" applyAlignment="1" applyProtection="1">
      <alignment horizontal="center" vertical="center" wrapText="1"/>
    </xf>
    <xf numFmtId="0" fontId="6" fillId="0" borderId="11" xfId="0" applyFont="1" applyFill="1" applyBorder="1" applyAlignment="1" applyProtection="1">
      <alignment horizontal="center" vertical="center" wrapText="1"/>
    </xf>
    <xf numFmtId="0" fontId="6" fillId="0" borderId="12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/>
    </xf>
    <xf numFmtId="176" fontId="7" fillId="0" borderId="1" xfId="0" applyNumberFormat="1" applyFont="1" applyFill="1" applyBorder="1" applyAlignment="1" applyProtection="1">
      <alignment horizontal="center" vertical="center"/>
    </xf>
    <xf numFmtId="177" fontId="7" fillId="0" borderId="1" xfId="0" applyNumberFormat="1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 applyProtection="1">
      <alignment horizontal="center" vertical="center"/>
    </xf>
    <xf numFmtId="176" fontId="8" fillId="0" borderId="1" xfId="0" applyNumberFormat="1" applyFont="1" applyFill="1" applyBorder="1" applyAlignment="1" applyProtection="1">
      <alignment horizontal="center" vertical="center"/>
    </xf>
    <xf numFmtId="177" fontId="8" fillId="0" borderId="1" xfId="0" applyNumberFormat="1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</xf>
    <xf numFmtId="176" fontId="6" fillId="0" borderId="1" xfId="0" applyNumberFormat="1" applyFont="1" applyFill="1" applyBorder="1" applyAlignment="1" applyProtection="1">
      <alignment horizontal="center" vertical="center"/>
    </xf>
    <xf numFmtId="177" fontId="6" fillId="0" borderId="1" xfId="0" applyNumberFormat="1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 applyProtection="1">
      <alignment horizontal="center" vertical="center"/>
    </xf>
    <xf numFmtId="176" fontId="9" fillId="0" borderId="1" xfId="0" applyNumberFormat="1" applyFont="1" applyFill="1" applyBorder="1" applyAlignment="1" applyProtection="1">
      <alignment horizontal="center" vertical="center"/>
    </xf>
    <xf numFmtId="177" fontId="9" fillId="0" borderId="1" xfId="0" applyNumberFormat="1" applyFont="1" applyFill="1" applyBorder="1" applyAlignment="1" applyProtection="1">
      <alignment horizontal="center" vertical="center"/>
    </xf>
    <xf numFmtId="176" fontId="2" fillId="0" borderId="13" xfId="0" applyNumberFormat="1" applyFont="1" applyFill="1" applyBorder="1" applyAlignment="1">
      <alignment horizontal="center" vertical="center"/>
    </xf>
    <xf numFmtId="177" fontId="2" fillId="0" borderId="13" xfId="0" applyNumberFormat="1" applyFont="1" applyFill="1" applyBorder="1" applyAlignment="1">
      <alignment horizontal="center" vertical="center"/>
    </xf>
    <xf numFmtId="0" fontId="6" fillId="0" borderId="13" xfId="0" applyFont="1" applyFill="1" applyBorder="1" applyAlignment="1" applyProtection="1">
      <alignment horizontal="center" vertical="center"/>
    </xf>
    <xf numFmtId="176" fontId="6" fillId="0" borderId="13" xfId="0" applyNumberFormat="1" applyFont="1" applyFill="1" applyBorder="1" applyAlignment="1" applyProtection="1">
      <alignment horizontal="center" vertical="center"/>
    </xf>
    <xf numFmtId="177" fontId="6" fillId="0" borderId="13" xfId="0" applyNumberFormat="1" applyFont="1" applyFill="1" applyBorder="1" applyAlignment="1" applyProtection="1">
      <alignment horizontal="center" vertical="center"/>
    </xf>
    <xf numFmtId="176" fontId="6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/>
    </xf>
    <xf numFmtId="0" fontId="3" fillId="0" borderId="0" xfId="0" applyFont="1" applyAlignment="1">
      <alignment horizontal="left" vertical="center"/>
    </xf>
    <xf numFmtId="176" fontId="3" fillId="0" borderId="0" xfId="0" applyNumberFormat="1" applyFont="1" applyAlignment="1">
      <alignment horizontal="left" vertical="center"/>
    </xf>
    <xf numFmtId="49" fontId="3" fillId="0" borderId="0" xfId="0" applyNumberFormat="1" applyFont="1" applyAlignment="1">
      <alignment horizontal="left" vertical="center"/>
    </xf>
    <xf numFmtId="176" fontId="9" fillId="0" borderId="1" xfId="0" applyNumberFormat="1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U27"/>
  <sheetViews>
    <sheetView tabSelected="1" workbookViewId="0">
      <pane ySplit="7" topLeftCell="A12" activePane="bottomLeft" state="frozen"/>
      <selection/>
      <selection pane="bottomLeft" activeCell="J25" sqref="J25"/>
    </sheetView>
  </sheetViews>
  <sheetFormatPr defaultColWidth="8.83333333333333" defaultRowHeight="13.5" customHeight="1"/>
  <cols>
    <col min="1" max="1" width="5.125" style="9" customWidth="1"/>
    <col min="2" max="2" width="8.1" style="9" customWidth="1"/>
    <col min="3" max="3" width="9.73333333333333" style="9" customWidth="1"/>
    <col min="4" max="4" width="9.48333333333333" style="9" customWidth="1"/>
    <col min="5" max="5" width="10.875" style="9" customWidth="1"/>
    <col min="6" max="6" width="8.875" style="9" customWidth="1"/>
    <col min="7" max="7" width="8.35833333333333" customWidth="1"/>
    <col min="8" max="8" width="5.625" style="9" customWidth="1"/>
    <col min="9" max="9" width="7.25" style="9" customWidth="1"/>
    <col min="10" max="10" width="8" customWidth="1"/>
    <col min="11" max="11" width="5.375" style="9" customWidth="1"/>
    <col min="12" max="12" width="9.18333333333333" style="9" customWidth="1"/>
    <col min="13" max="13" width="7.375" customWidth="1"/>
    <col min="14" max="14" width="4.625" style="9" customWidth="1"/>
    <col min="15" max="15" width="10" style="9" customWidth="1"/>
    <col min="16" max="16" width="8.125" customWidth="1"/>
    <col min="17" max="17" width="6.125" style="9" customWidth="1"/>
    <col min="18" max="18" width="9.625" style="9" customWidth="1"/>
    <col min="19" max="19" width="7.125" style="9" customWidth="1"/>
    <col min="20" max="20" width="5" style="9" customWidth="1"/>
    <col min="21" max="21" width="9.75" style="9" customWidth="1"/>
  </cols>
  <sheetData>
    <row r="1" customHeight="1" spans="1:21">
      <c r="A1" s="10" t="s">
        <v>0</v>
      </c>
      <c r="B1" s="10"/>
      <c r="C1" s="10"/>
      <c r="D1" s="10"/>
      <c r="E1" s="11"/>
      <c r="F1" s="11"/>
      <c r="G1" s="12"/>
      <c r="H1" s="11"/>
      <c r="I1" s="11"/>
      <c r="J1" s="12"/>
      <c r="K1" s="11"/>
      <c r="L1" s="11"/>
      <c r="M1" s="12"/>
      <c r="N1" s="11"/>
      <c r="O1" s="11"/>
      <c r="P1" s="12"/>
      <c r="Q1" s="11"/>
      <c r="R1" s="11"/>
      <c r="S1" s="11"/>
      <c r="T1" s="11"/>
      <c r="U1" s="11"/>
    </row>
    <row r="2" ht="30.2" customHeight="1" spans="1:21">
      <c r="A2" s="13" t="s">
        <v>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</row>
    <row r="3" ht="20.25" customHeight="1" spans="1:21">
      <c r="A3" s="14" t="s">
        <v>2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</row>
    <row r="4" ht="22" customHeight="1" spans="1:21">
      <c r="A4" s="15" t="s">
        <v>3</v>
      </c>
      <c r="B4" s="15" t="s">
        <v>4</v>
      </c>
      <c r="C4" s="16" t="s">
        <v>5</v>
      </c>
      <c r="D4" s="17"/>
      <c r="E4" s="18"/>
      <c r="F4" s="19" t="s">
        <v>6</v>
      </c>
      <c r="G4" s="16" t="s">
        <v>7</v>
      </c>
      <c r="H4" s="17"/>
      <c r="I4" s="18"/>
      <c r="J4" s="16" t="s">
        <v>8</v>
      </c>
      <c r="K4" s="17"/>
      <c r="L4" s="18"/>
      <c r="M4" s="16" t="s">
        <v>9</v>
      </c>
      <c r="N4" s="17"/>
      <c r="O4" s="18"/>
      <c r="P4" s="16" t="s">
        <v>10</v>
      </c>
      <c r="Q4" s="17"/>
      <c r="R4" s="18"/>
      <c r="S4" s="16" t="s">
        <v>11</v>
      </c>
      <c r="T4" s="17"/>
      <c r="U4" s="18"/>
    </row>
    <row r="5" customHeight="1" spans="1:21">
      <c r="A5" s="15"/>
      <c r="B5" s="15"/>
      <c r="C5" s="20"/>
      <c r="D5" s="21"/>
      <c r="E5" s="22"/>
      <c r="F5" s="23"/>
      <c r="G5" s="20"/>
      <c r="H5" s="21"/>
      <c r="I5" s="22"/>
      <c r="J5" s="20"/>
      <c r="K5" s="21"/>
      <c r="L5" s="22"/>
      <c r="M5" s="20"/>
      <c r="N5" s="21"/>
      <c r="O5" s="22"/>
      <c r="P5" s="20"/>
      <c r="Q5" s="21"/>
      <c r="R5" s="22"/>
      <c r="S5" s="20"/>
      <c r="T5" s="21"/>
      <c r="U5" s="22"/>
    </row>
    <row r="6" ht="6" customHeight="1" spans="1:21">
      <c r="A6" s="15"/>
      <c r="B6" s="15"/>
      <c r="C6" s="24"/>
      <c r="D6" s="25"/>
      <c r="E6" s="26"/>
      <c r="F6" s="23"/>
      <c r="G6" s="24"/>
      <c r="H6" s="25"/>
      <c r="I6" s="26"/>
      <c r="J6" s="24"/>
      <c r="K6" s="25"/>
      <c r="L6" s="26"/>
      <c r="M6" s="24"/>
      <c r="N6" s="25"/>
      <c r="O6" s="26"/>
      <c r="P6" s="24"/>
      <c r="Q6" s="25"/>
      <c r="R6" s="26"/>
      <c r="S6" s="24"/>
      <c r="T6" s="25"/>
      <c r="U6" s="26"/>
    </row>
    <row r="7" ht="33" customHeight="1" spans="1:21">
      <c r="A7" s="15"/>
      <c r="B7" s="15"/>
      <c r="C7" s="15" t="s">
        <v>12</v>
      </c>
      <c r="D7" s="15" t="s">
        <v>13</v>
      </c>
      <c r="E7" s="15" t="s">
        <v>14</v>
      </c>
      <c r="F7" s="27"/>
      <c r="G7" s="15" t="s">
        <v>15</v>
      </c>
      <c r="H7" s="15" t="s">
        <v>16</v>
      </c>
      <c r="I7" s="15" t="s">
        <v>17</v>
      </c>
      <c r="J7" s="15" t="s">
        <v>15</v>
      </c>
      <c r="K7" s="15" t="s">
        <v>16</v>
      </c>
      <c r="L7" s="15" t="s">
        <v>17</v>
      </c>
      <c r="M7" s="15" t="s">
        <v>15</v>
      </c>
      <c r="N7" s="15" t="s">
        <v>18</v>
      </c>
      <c r="O7" s="15" t="s">
        <v>17</v>
      </c>
      <c r="P7" s="15" t="s">
        <v>15</v>
      </c>
      <c r="Q7" s="15" t="s">
        <v>18</v>
      </c>
      <c r="R7" s="15" t="s">
        <v>17</v>
      </c>
      <c r="S7" s="15" t="s">
        <v>15</v>
      </c>
      <c r="T7" s="15" t="s">
        <v>18</v>
      </c>
      <c r="U7" s="15" t="s">
        <v>17</v>
      </c>
    </row>
    <row r="8" s="1" customFormat="1" ht="24" customHeight="1" spans="1:21">
      <c r="A8" s="28">
        <v>1</v>
      </c>
      <c r="B8" s="28" t="s">
        <v>19</v>
      </c>
      <c r="C8" s="29">
        <f>D8+E8</f>
        <v>22643.894814</v>
      </c>
      <c r="D8" s="29">
        <f>F8*17.8831</f>
        <v>7517.697578</v>
      </c>
      <c r="E8" s="29">
        <f>F8*35.9822</f>
        <v>15126.197236</v>
      </c>
      <c r="F8" s="29">
        <v>420.38</v>
      </c>
      <c r="G8" s="29">
        <v>320.38</v>
      </c>
      <c r="H8" s="30">
        <v>16</v>
      </c>
      <c r="I8" s="29">
        <f>G8*(17.8831+35.9822)</f>
        <v>17257.364814</v>
      </c>
      <c r="J8" s="29">
        <v>100</v>
      </c>
      <c r="K8" s="30">
        <v>1</v>
      </c>
      <c r="L8" s="29">
        <f>J8*(17.8831+35.9822)</f>
        <v>5386.53</v>
      </c>
      <c r="M8" s="29"/>
      <c r="N8" s="29"/>
      <c r="O8" s="29"/>
      <c r="P8" s="29"/>
      <c r="Q8" s="29"/>
      <c r="R8" s="29"/>
      <c r="S8" s="29"/>
      <c r="T8" s="29"/>
      <c r="U8" s="29"/>
    </row>
    <row r="9" s="1" customFormat="1" ht="24" customHeight="1" spans="1:21">
      <c r="A9" s="28">
        <v>2</v>
      </c>
      <c r="B9" s="28" t="s">
        <v>20</v>
      </c>
      <c r="C9" s="29">
        <f t="shared" ref="C9:C25" si="0">D9+E9</f>
        <v>86658.49464</v>
      </c>
      <c r="D9" s="29">
        <f t="shared" ref="D9:D25" si="1">F9*17.8831</f>
        <v>28770.33128</v>
      </c>
      <c r="E9" s="29">
        <f t="shared" ref="E9:E25" si="2">F9*35.9822</f>
        <v>57888.16336</v>
      </c>
      <c r="F9" s="29">
        <v>1608.8</v>
      </c>
      <c r="G9" s="29">
        <v>43.4</v>
      </c>
      <c r="H9" s="30">
        <v>7</v>
      </c>
      <c r="I9" s="29">
        <f t="shared" ref="I9:I25" si="3">G9*(17.8831+35.9822)</f>
        <v>2337.75402</v>
      </c>
      <c r="J9" s="29">
        <v>1565.4</v>
      </c>
      <c r="K9" s="30">
        <v>7</v>
      </c>
      <c r="L9" s="29">
        <f t="shared" ref="L9:L25" si="4">J9*(17.8831+35.9822)</f>
        <v>84320.74062</v>
      </c>
      <c r="M9" s="29"/>
      <c r="N9" s="29"/>
      <c r="O9" s="29"/>
      <c r="P9" s="29"/>
      <c r="Q9" s="29"/>
      <c r="R9" s="29"/>
      <c r="S9" s="29"/>
      <c r="T9" s="29"/>
      <c r="U9" s="29"/>
    </row>
    <row r="10" s="2" customFormat="1" ht="24" customHeight="1" spans="1:21">
      <c r="A10" s="28">
        <v>3</v>
      </c>
      <c r="B10" s="31" t="s">
        <v>21</v>
      </c>
      <c r="C10" s="29">
        <f t="shared" si="0"/>
        <v>101859.2823</v>
      </c>
      <c r="D10" s="29">
        <f t="shared" si="1"/>
        <v>33816.9421</v>
      </c>
      <c r="E10" s="29">
        <f t="shared" si="2"/>
        <v>68042.3402</v>
      </c>
      <c r="F10" s="32">
        <f>6.5+1884.5</f>
        <v>1891</v>
      </c>
      <c r="G10" s="32">
        <v>6.5</v>
      </c>
      <c r="H10" s="33">
        <v>2</v>
      </c>
      <c r="I10" s="29">
        <f t="shared" si="3"/>
        <v>350.12445</v>
      </c>
      <c r="J10" s="32">
        <v>1884.5</v>
      </c>
      <c r="K10" s="33">
        <v>4</v>
      </c>
      <c r="L10" s="29">
        <f t="shared" si="4"/>
        <v>101509.15785</v>
      </c>
      <c r="M10" s="29"/>
      <c r="N10" s="29"/>
      <c r="O10" s="29"/>
      <c r="P10" s="29"/>
      <c r="Q10" s="29"/>
      <c r="R10" s="29"/>
      <c r="S10" s="29"/>
      <c r="T10" s="29"/>
      <c r="U10" s="29"/>
    </row>
    <row r="11" s="3" customFormat="1" ht="24" customHeight="1" spans="1:21">
      <c r="A11" s="28">
        <v>4</v>
      </c>
      <c r="B11" s="34" t="s">
        <v>22</v>
      </c>
      <c r="C11" s="29">
        <f t="shared" si="0"/>
        <v>63291.7275</v>
      </c>
      <c r="D11" s="29">
        <f t="shared" si="1"/>
        <v>21012.6425</v>
      </c>
      <c r="E11" s="29">
        <f t="shared" si="2"/>
        <v>42279.085</v>
      </c>
      <c r="F11" s="35">
        <f>G11+J11+P11</f>
        <v>1175</v>
      </c>
      <c r="G11" s="35">
        <v>75</v>
      </c>
      <c r="H11" s="36">
        <v>3</v>
      </c>
      <c r="I11" s="29">
        <f t="shared" si="3"/>
        <v>4039.8975</v>
      </c>
      <c r="J11" s="35">
        <v>354</v>
      </c>
      <c r="K11" s="36">
        <v>4</v>
      </c>
      <c r="L11" s="29">
        <f t="shared" si="4"/>
        <v>19068.3162</v>
      </c>
      <c r="M11" s="35"/>
      <c r="N11" s="35"/>
      <c r="O11" s="35"/>
      <c r="P11" s="35">
        <v>746</v>
      </c>
      <c r="Q11" s="36">
        <v>3</v>
      </c>
      <c r="R11" s="35">
        <f>P11*(17.8831+35.9822)</f>
        <v>40183.5138</v>
      </c>
      <c r="S11" s="35"/>
      <c r="T11" s="35"/>
      <c r="U11" s="35"/>
    </row>
    <row r="12" s="4" customFormat="1" ht="24" customHeight="1" spans="1:21">
      <c r="A12" s="28">
        <v>5</v>
      </c>
      <c r="B12" s="31" t="s">
        <v>23</v>
      </c>
      <c r="C12" s="29">
        <f t="shared" si="0"/>
        <v>17463.13026</v>
      </c>
      <c r="D12" s="29">
        <f t="shared" si="1"/>
        <v>5797.70102</v>
      </c>
      <c r="E12" s="29">
        <f t="shared" si="2"/>
        <v>11665.42924</v>
      </c>
      <c r="F12" s="32">
        <v>324.2</v>
      </c>
      <c r="G12" s="32">
        <v>324.2</v>
      </c>
      <c r="H12" s="33">
        <v>37</v>
      </c>
      <c r="I12" s="29">
        <f t="shared" si="3"/>
        <v>17463.13026</v>
      </c>
      <c r="J12" s="32"/>
      <c r="K12" s="33"/>
      <c r="L12" s="29">
        <f t="shared" si="4"/>
        <v>0</v>
      </c>
      <c r="M12" s="32"/>
      <c r="N12" s="32"/>
      <c r="O12" s="32"/>
      <c r="P12" s="32"/>
      <c r="Q12" s="33"/>
      <c r="R12" s="35"/>
      <c r="S12" s="32"/>
      <c r="T12" s="32"/>
      <c r="U12" s="32"/>
    </row>
    <row r="13" s="5" customFormat="1" ht="24" customHeight="1" spans="1:21">
      <c r="A13" s="28">
        <v>6</v>
      </c>
      <c r="B13" s="34" t="s">
        <v>24</v>
      </c>
      <c r="C13" s="29">
        <f t="shared" si="0"/>
        <v>66173.52105</v>
      </c>
      <c r="D13" s="29">
        <f t="shared" si="1"/>
        <v>21969.38835</v>
      </c>
      <c r="E13" s="29">
        <f t="shared" si="2"/>
        <v>44204.1327</v>
      </c>
      <c r="F13" s="34">
        <v>1228.5</v>
      </c>
      <c r="G13" s="35">
        <v>235.5</v>
      </c>
      <c r="H13" s="36">
        <v>9</v>
      </c>
      <c r="I13" s="29">
        <f t="shared" si="3"/>
        <v>12685.27815</v>
      </c>
      <c r="J13" s="35">
        <v>993</v>
      </c>
      <c r="K13" s="36">
        <v>3</v>
      </c>
      <c r="L13" s="29">
        <f t="shared" si="4"/>
        <v>53488.2429</v>
      </c>
      <c r="M13" s="34"/>
      <c r="N13" s="34"/>
      <c r="O13" s="34"/>
      <c r="P13" s="35"/>
      <c r="Q13" s="36"/>
      <c r="R13" s="35"/>
      <c r="S13" s="34"/>
      <c r="T13" s="34"/>
      <c r="U13" s="34"/>
    </row>
    <row r="14" s="5" customFormat="1" ht="24" customHeight="1" spans="1:21">
      <c r="A14" s="28">
        <v>7</v>
      </c>
      <c r="B14" s="34" t="s">
        <v>25</v>
      </c>
      <c r="C14" s="29">
        <f t="shared" si="0"/>
        <v>36682.2693</v>
      </c>
      <c r="D14" s="29">
        <f t="shared" si="1"/>
        <v>12178.3911</v>
      </c>
      <c r="E14" s="29">
        <f t="shared" si="2"/>
        <v>24503.8782</v>
      </c>
      <c r="F14" s="34">
        <v>681</v>
      </c>
      <c r="G14" s="35">
        <v>42</v>
      </c>
      <c r="H14" s="36">
        <v>7</v>
      </c>
      <c r="I14" s="29">
        <f t="shared" si="3"/>
        <v>2262.3426</v>
      </c>
      <c r="J14" s="35">
        <v>639</v>
      </c>
      <c r="K14" s="36">
        <v>4</v>
      </c>
      <c r="L14" s="29">
        <f t="shared" si="4"/>
        <v>34419.9267</v>
      </c>
      <c r="M14" s="34"/>
      <c r="N14" s="34"/>
      <c r="O14" s="34"/>
      <c r="P14" s="35"/>
      <c r="Q14" s="36"/>
      <c r="R14" s="35"/>
      <c r="S14" s="34"/>
      <c r="T14" s="34"/>
      <c r="U14" s="34"/>
    </row>
    <row r="15" s="6" customFormat="1" ht="24" customHeight="1" spans="1:21">
      <c r="A15" s="28">
        <v>8</v>
      </c>
      <c r="B15" s="35" t="s">
        <v>26</v>
      </c>
      <c r="C15" s="29">
        <f t="shared" si="0"/>
        <v>68258.10816</v>
      </c>
      <c r="D15" s="29">
        <f t="shared" si="1"/>
        <v>22661.46432</v>
      </c>
      <c r="E15" s="29">
        <f t="shared" si="2"/>
        <v>45596.64384</v>
      </c>
      <c r="F15" s="35">
        <v>1267.2</v>
      </c>
      <c r="G15" s="35">
        <v>87.2</v>
      </c>
      <c r="H15" s="36">
        <v>7</v>
      </c>
      <c r="I15" s="29">
        <f t="shared" si="3"/>
        <v>4697.05416</v>
      </c>
      <c r="J15" s="35">
        <v>1180</v>
      </c>
      <c r="K15" s="36">
        <v>7</v>
      </c>
      <c r="L15" s="29">
        <f t="shared" si="4"/>
        <v>63561.054</v>
      </c>
      <c r="M15" s="35"/>
      <c r="N15" s="35"/>
      <c r="O15" s="35"/>
      <c r="P15" s="35"/>
      <c r="Q15" s="36"/>
      <c r="R15" s="35"/>
      <c r="S15" s="35"/>
      <c r="T15" s="35"/>
      <c r="U15" s="35"/>
    </row>
    <row r="16" s="5" customFormat="1" ht="24" customHeight="1" spans="1:21">
      <c r="A16" s="28">
        <v>9</v>
      </c>
      <c r="B16" s="34" t="s">
        <v>27</v>
      </c>
      <c r="C16" s="29">
        <f t="shared" si="0"/>
        <v>72179.502</v>
      </c>
      <c r="D16" s="29">
        <f t="shared" si="1"/>
        <v>23963.354</v>
      </c>
      <c r="E16" s="29">
        <f t="shared" si="2"/>
        <v>48216.148</v>
      </c>
      <c r="F16" s="35">
        <v>1340</v>
      </c>
      <c r="G16" s="35">
        <v>363</v>
      </c>
      <c r="H16" s="36">
        <v>10</v>
      </c>
      <c r="I16" s="29">
        <f t="shared" si="3"/>
        <v>19553.1039</v>
      </c>
      <c r="J16" s="35">
        <v>889</v>
      </c>
      <c r="K16" s="36">
        <v>4</v>
      </c>
      <c r="L16" s="29">
        <f t="shared" si="4"/>
        <v>47886.2517</v>
      </c>
      <c r="M16" s="35"/>
      <c r="N16" s="35"/>
      <c r="O16" s="35"/>
      <c r="P16" s="35">
        <v>88</v>
      </c>
      <c r="Q16" s="36">
        <v>1</v>
      </c>
      <c r="R16" s="35">
        <f>P16*(17.8831+35.9822)</f>
        <v>4740.1464</v>
      </c>
      <c r="S16" s="35"/>
      <c r="T16" s="35"/>
      <c r="U16" s="35"/>
    </row>
    <row r="17" s="5" customFormat="1" ht="24" customHeight="1" spans="1:21">
      <c r="A17" s="28">
        <v>10</v>
      </c>
      <c r="B17" s="34" t="s">
        <v>28</v>
      </c>
      <c r="C17" s="29">
        <f t="shared" si="0"/>
        <v>34204.4655</v>
      </c>
      <c r="D17" s="29">
        <f t="shared" si="1"/>
        <v>11355.7685</v>
      </c>
      <c r="E17" s="29">
        <f t="shared" si="2"/>
        <v>22848.697</v>
      </c>
      <c r="F17" s="35">
        <v>635</v>
      </c>
      <c r="G17" s="35"/>
      <c r="H17" s="36"/>
      <c r="I17" s="29"/>
      <c r="J17" s="35">
        <v>635</v>
      </c>
      <c r="K17" s="36">
        <v>2</v>
      </c>
      <c r="L17" s="29">
        <f t="shared" si="4"/>
        <v>34204.4655</v>
      </c>
      <c r="M17" s="35"/>
      <c r="N17" s="35"/>
      <c r="O17" s="35"/>
      <c r="P17" s="35"/>
      <c r="Q17" s="36"/>
      <c r="R17" s="35"/>
      <c r="S17" s="35"/>
      <c r="T17" s="35"/>
      <c r="U17" s="35"/>
    </row>
    <row r="18" s="5" customFormat="1" ht="24" customHeight="1" spans="1:21">
      <c r="A18" s="28">
        <v>11</v>
      </c>
      <c r="B18" s="34" t="s">
        <v>29</v>
      </c>
      <c r="C18" s="29">
        <f t="shared" si="0"/>
        <v>11473.3089</v>
      </c>
      <c r="D18" s="29">
        <f t="shared" si="1"/>
        <v>3809.1003</v>
      </c>
      <c r="E18" s="29">
        <f t="shared" si="2"/>
        <v>7664.2086</v>
      </c>
      <c r="F18" s="35">
        <v>213</v>
      </c>
      <c r="G18" s="35"/>
      <c r="H18" s="36"/>
      <c r="I18" s="29"/>
      <c r="J18" s="35">
        <v>213</v>
      </c>
      <c r="K18" s="36">
        <v>2</v>
      </c>
      <c r="L18" s="29">
        <f t="shared" si="4"/>
        <v>11473.3089</v>
      </c>
      <c r="M18" s="35"/>
      <c r="N18" s="35"/>
      <c r="O18" s="35"/>
      <c r="P18" s="35"/>
      <c r="Q18" s="36"/>
      <c r="R18" s="35"/>
      <c r="S18" s="35"/>
      <c r="T18" s="35"/>
      <c r="U18" s="35"/>
    </row>
    <row r="19" s="5" customFormat="1" ht="24" customHeight="1" spans="1:21">
      <c r="A19" s="28">
        <v>12</v>
      </c>
      <c r="B19" s="37" t="s">
        <v>30</v>
      </c>
      <c r="C19" s="29">
        <f t="shared" si="0"/>
        <v>73843.401117</v>
      </c>
      <c r="D19" s="29">
        <f t="shared" si="1"/>
        <v>24515.762959</v>
      </c>
      <c r="E19" s="29">
        <f t="shared" si="2"/>
        <v>49327.638158</v>
      </c>
      <c r="F19" s="38">
        <v>1370.89</v>
      </c>
      <c r="G19" s="38">
        <v>583.49</v>
      </c>
      <c r="H19" s="39">
        <v>16</v>
      </c>
      <c r="I19" s="29">
        <f t="shared" si="3"/>
        <v>31429.863897</v>
      </c>
      <c r="J19" s="38">
        <v>787.4</v>
      </c>
      <c r="K19" s="39">
        <v>5</v>
      </c>
      <c r="L19" s="29">
        <f t="shared" si="4"/>
        <v>42413.53722</v>
      </c>
      <c r="M19" s="35"/>
      <c r="N19" s="35"/>
      <c r="O19" s="35"/>
      <c r="P19" s="35"/>
      <c r="Q19" s="36"/>
      <c r="R19" s="35"/>
      <c r="S19" s="35"/>
      <c r="T19" s="35"/>
      <c r="U19" s="35"/>
    </row>
    <row r="20" s="5" customFormat="1" ht="24" customHeight="1" spans="1:21">
      <c r="A20" s="28">
        <v>13</v>
      </c>
      <c r="B20" s="37" t="s">
        <v>31</v>
      </c>
      <c r="C20" s="29">
        <f t="shared" si="0"/>
        <v>54296.2224</v>
      </c>
      <c r="D20" s="29">
        <f t="shared" si="1"/>
        <v>18026.1648</v>
      </c>
      <c r="E20" s="29">
        <f t="shared" si="2"/>
        <v>36270.0576</v>
      </c>
      <c r="F20" s="40">
        <v>1008</v>
      </c>
      <c r="G20" s="40">
        <v>78</v>
      </c>
      <c r="H20" s="41">
        <v>4</v>
      </c>
      <c r="I20" s="29">
        <f t="shared" si="3"/>
        <v>4201.4934</v>
      </c>
      <c r="J20" s="40">
        <v>480</v>
      </c>
      <c r="K20" s="41">
        <v>3</v>
      </c>
      <c r="L20" s="29">
        <f t="shared" si="4"/>
        <v>25855.344</v>
      </c>
      <c r="M20" s="40"/>
      <c r="N20" s="40"/>
      <c r="O20" s="40"/>
      <c r="P20" s="40"/>
      <c r="Q20" s="41"/>
      <c r="R20" s="40"/>
      <c r="S20" s="40">
        <v>450</v>
      </c>
      <c r="T20" s="41">
        <v>1</v>
      </c>
      <c r="U20" s="40">
        <f>S20*(17.8831+35.9822)</f>
        <v>24239.385</v>
      </c>
    </row>
    <row r="21" s="5" customFormat="1" ht="24" customHeight="1" spans="1:21">
      <c r="A21" s="28">
        <v>14</v>
      </c>
      <c r="B21" s="42" t="s">
        <v>32</v>
      </c>
      <c r="C21" s="29">
        <f t="shared" si="0"/>
        <v>11581.0395</v>
      </c>
      <c r="D21" s="29">
        <f t="shared" si="1"/>
        <v>3844.8665</v>
      </c>
      <c r="E21" s="29">
        <f t="shared" si="2"/>
        <v>7736.173</v>
      </c>
      <c r="F21" s="42">
        <v>215</v>
      </c>
      <c r="G21" s="43"/>
      <c r="H21" s="44"/>
      <c r="I21" s="29"/>
      <c r="J21" s="43">
        <v>215</v>
      </c>
      <c r="K21" s="44">
        <v>1</v>
      </c>
      <c r="L21" s="29">
        <f t="shared" si="4"/>
        <v>11581.0395</v>
      </c>
      <c r="M21" s="42"/>
      <c r="N21" s="42"/>
      <c r="O21" s="42"/>
      <c r="P21" s="43"/>
      <c r="Q21" s="44"/>
      <c r="R21" s="42"/>
      <c r="S21" s="42"/>
      <c r="T21" s="42"/>
      <c r="U21" s="40"/>
    </row>
    <row r="22" s="5" customFormat="1" ht="24" customHeight="1" spans="1:21">
      <c r="A22" s="28">
        <v>15</v>
      </c>
      <c r="B22" s="34" t="s">
        <v>33</v>
      </c>
      <c r="C22" s="29">
        <f t="shared" si="0"/>
        <v>64638.36</v>
      </c>
      <c r="D22" s="29">
        <f t="shared" si="1"/>
        <v>21459.72</v>
      </c>
      <c r="E22" s="29">
        <f t="shared" si="2"/>
        <v>43178.64</v>
      </c>
      <c r="F22" s="35">
        <v>1200</v>
      </c>
      <c r="G22" s="35"/>
      <c r="H22" s="36"/>
      <c r="I22" s="29"/>
      <c r="J22" s="35">
        <v>1200</v>
      </c>
      <c r="K22" s="36">
        <v>1</v>
      </c>
      <c r="L22" s="29">
        <f t="shared" si="4"/>
        <v>64638.36</v>
      </c>
      <c r="M22" s="35"/>
      <c r="N22" s="35"/>
      <c r="O22" s="35"/>
      <c r="P22" s="35"/>
      <c r="Q22" s="36"/>
      <c r="R22" s="35"/>
      <c r="S22" s="35"/>
      <c r="T22" s="35"/>
      <c r="U22" s="40"/>
    </row>
    <row r="23" s="7" customFormat="1" ht="24" customHeight="1" spans="1:21">
      <c r="A23" s="28">
        <v>16</v>
      </c>
      <c r="B23" s="45" t="s">
        <v>34</v>
      </c>
      <c r="C23" s="29">
        <f t="shared" si="0"/>
        <v>35905.531674</v>
      </c>
      <c r="D23" s="29">
        <f t="shared" si="1"/>
        <v>11920.516798</v>
      </c>
      <c r="E23" s="29">
        <f t="shared" si="2"/>
        <v>23985.014876</v>
      </c>
      <c r="F23" s="35">
        <v>666.58</v>
      </c>
      <c r="G23" s="35">
        <v>466.58</v>
      </c>
      <c r="H23" s="36">
        <v>54</v>
      </c>
      <c r="I23" s="29">
        <f t="shared" si="3"/>
        <v>25132.471674</v>
      </c>
      <c r="J23" s="35">
        <v>200</v>
      </c>
      <c r="K23" s="36">
        <v>1</v>
      </c>
      <c r="L23" s="29">
        <f t="shared" si="4"/>
        <v>10773.06</v>
      </c>
      <c r="M23" s="35"/>
      <c r="N23" s="35"/>
      <c r="O23" s="35"/>
      <c r="P23" s="35"/>
      <c r="Q23" s="36"/>
      <c r="R23" s="35"/>
      <c r="S23" s="35"/>
      <c r="T23" s="35"/>
      <c r="U23" s="40"/>
    </row>
    <row r="24" s="5" customFormat="1" ht="24" customHeight="1" spans="1:21">
      <c r="A24" s="28">
        <v>17</v>
      </c>
      <c r="B24" s="37" t="s">
        <v>35</v>
      </c>
      <c r="C24" s="29">
        <f t="shared" si="0"/>
        <v>80797.95</v>
      </c>
      <c r="D24" s="29">
        <f t="shared" si="1"/>
        <v>26824.65</v>
      </c>
      <c r="E24" s="29">
        <f t="shared" si="2"/>
        <v>53973.3</v>
      </c>
      <c r="F24" s="38">
        <v>1500</v>
      </c>
      <c r="G24" s="38">
        <v>52</v>
      </c>
      <c r="H24" s="39">
        <v>2</v>
      </c>
      <c r="I24" s="29">
        <f t="shared" si="3"/>
        <v>2800.9956</v>
      </c>
      <c r="J24" s="38">
        <v>488</v>
      </c>
      <c r="K24" s="39">
        <v>3</v>
      </c>
      <c r="L24" s="29">
        <f t="shared" si="4"/>
        <v>26286.2664</v>
      </c>
      <c r="M24" s="35">
        <v>792</v>
      </c>
      <c r="N24" s="36">
        <v>1</v>
      </c>
      <c r="O24" s="35">
        <f>M24*(17.8831+35.9822)</f>
        <v>42661.3176</v>
      </c>
      <c r="P24" s="35">
        <v>168</v>
      </c>
      <c r="Q24" s="36">
        <v>1</v>
      </c>
      <c r="R24" s="50">
        <v>9049.3704</v>
      </c>
      <c r="S24" s="35"/>
      <c r="T24" s="35"/>
      <c r="U24" s="40"/>
    </row>
    <row r="25" s="5" customFormat="1" ht="24" customHeight="1" spans="1:21">
      <c r="A25" s="28">
        <v>18</v>
      </c>
      <c r="B25" s="34" t="s">
        <v>36</v>
      </c>
      <c r="C25" s="29">
        <f t="shared" si="0"/>
        <v>71915.56203</v>
      </c>
      <c r="D25" s="29">
        <f t="shared" si="1"/>
        <v>23875.72681</v>
      </c>
      <c r="E25" s="29">
        <f t="shared" si="2"/>
        <v>48039.83522</v>
      </c>
      <c r="F25" s="35">
        <v>1335.1</v>
      </c>
      <c r="G25" s="35">
        <v>354.1</v>
      </c>
      <c r="H25" s="36">
        <v>5</v>
      </c>
      <c r="I25" s="29">
        <f t="shared" si="3"/>
        <v>19073.70273</v>
      </c>
      <c r="J25" s="35">
        <v>482.5</v>
      </c>
      <c r="K25" s="36">
        <v>3</v>
      </c>
      <c r="L25" s="29">
        <f t="shared" si="4"/>
        <v>25990.00725</v>
      </c>
      <c r="M25" s="35"/>
      <c r="N25" s="35"/>
      <c r="O25" s="35"/>
      <c r="P25" s="35">
        <v>498.5</v>
      </c>
      <c r="Q25" s="36">
        <v>1</v>
      </c>
      <c r="R25" s="35">
        <v>26851.85205</v>
      </c>
      <c r="S25" s="35"/>
      <c r="T25" s="35"/>
      <c r="U25" s="40"/>
    </row>
    <row r="26" s="8" customFormat="1" ht="24" customHeight="1" spans="1:21">
      <c r="A26" s="46"/>
      <c r="B26" s="46" t="s">
        <v>37</v>
      </c>
      <c r="C26" s="46">
        <f>SUM(C8:C25)</f>
        <v>973865.771145</v>
      </c>
      <c r="D26" s="46">
        <f t="shared" ref="D26:U26" si="5">SUM(D8:D25)</f>
        <v>323320.188915</v>
      </c>
      <c r="E26" s="46">
        <f t="shared" si="5"/>
        <v>650545.58223</v>
      </c>
      <c r="F26" s="46">
        <f t="shared" si="5"/>
        <v>18079.65</v>
      </c>
      <c r="G26" s="46">
        <f t="shared" si="5"/>
        <v>3031.35</v>
      </c>
      <c r="H26" s="46">
        <f t="shared" si="5"/>
        <v>179</v>
      </c>
      <c r="I26" s="46">
        <f t="shared" si="5"/>
        <v>163284.577155</v>
      </c>
      <c r="J26" s="46">
        <f t="shared" si="5"/>
        <v>12305.8</v>
      </c>
      <c r="K26" s="46">
        <f t="shared" si="5"/>
        <v>55</v>
      </c>
      <c r="L26" s="46">
        <f t="shared" si="5"/>
        <v>662855.60874</v>
      </c>
      <c r="M26" s="46">
        <f t="shared" si="5"/>
        <v>792</v>
      </c>
      <c r="N26" s="46">
        <f t="shared" si="5"/>
        <v>1</v>
      </c>
      <c r="O26" s="46">
        <f t="shared" si="5"/>
        <v>42661.3176</v>
      </c>
      <c r="P26" s="46">
        <f t="shared" si="5"/>
        <v>1500.5</v>
      </c>
      <c r="Q26" s="46">
        <f t="shared" si="5"/>
        <v>6</v>
      </c>
      <c r="R26" s="46">
        <f t="shared" si="5"/>
        <v>80824.88265</v>
      </c>
      <c r="S26" s="46">
        <f t="shared" si="5"/>
        <v>450</v>
      </c>
      <c r="T26" s="46">
        <f t="shared" si="5"/>
        <v>1</v>
      </c>
      <c r="U26" s="46">
        <f t="shared" si="5"/>
        <v>24239.385</v>
      </c>
    </row>
    <row r="27" ht="54" customHeight="1" spans="1:21">
      <c r="A27" s="47" t="s">
        <v>38</v>
      </c>
      <c r="B27" s="47"/>
      <c r="C27" s="48"/>
      <c r="D27" s="48"/>
      <c r="E27" s="48"/>
      <c r="F27" s="48"/>
      <c r="G27" s="48"/>
      <c r="H27" s="49"/>
      <c r="I27" s="48"/>
      <c r="J27" s="48"/>
      <c r="K27" s="47"/>
      <c r="L27" s="48"/>
      <c r="M27" s="48"/>
      <c r="N27" s="47"/>
      <c r="O27" s="48"/>
      <c r="P27" s="48"/>
      <c r="Q27" s="47"/>
      <c r="R27" s="48"/>
      <c r="S27" s="48"/>
      <c r="T27" s="47"/>
      <c r="U27" s="48"/>
    </row>
  </sheetData>
  <mergeCells count="13">
    <mergeCell ref="A1:B1"/>
    <mergeCell ref="A2:U2"/>
    <mergeCell ref="A3:U3"/>
    <mergeCell ref="A27:U27"/>
    <mergeCell ref="A4:A7"/>
    <mergeCell ref="B4:B7"/>
    <mergeCell ref="F4:F7"/>
    <mergeCell ref="G4:I6"/>
    <mergeCell ref="J4:L6"/>
    <mergeCell ref="M4:O6"/>
    <mergeCell ref="P4:R6"/>
    <mergeCell ref="S4:U6"/>
    <mergeCell ref="C4:E6"/>
  </mergeCells>
  <pageMargins left="0.590277777777778" right="0.432638888888889" top="0.511805555555556" bottom="0.314583333333333" header="0.3" footer="0.3"/>
  <pageSetup paperSize="9" scale="8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永保初心</cp:lastModifiedBy>
  <dcterms:created xsi:type="dcterms:W3CDTF">2006-09-16T08:00:00Z</dcterms:created>
  <dcterms:modified xsi:type="dcterms:W3CDTF">2023-06-02T01:09:10Z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168A2F35C121424FACE1D3CB612FB978_12</vt:lpwstr>
  </property>
  <property fmtid="{D5CDD505-2E9C-101B-9397-08002B2CF9AE}" pid="3" name="KSOProductBuildVer">
    <vt:lpwstr>2052-11.1.0.11691</vt:lpwstr>
  </property>
</Properties>
</file>